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Z:\03-Verejné obstarávanie\2024\_PPA\51_PRV\BB pivovar\Vybavenie degustačného priestoru\"/>
    </mc:Choice>
  </mc:AlternateContent>
  <xr:revisionPtr revIDLastSave="0" documentId="13_ncr:1_{B9539E4A-9FE1-469D-B989-873C2EBA0F94}" xr6:coauthVersionLast="47" xr6:coauthVersionMax="47" xr10:uidLastSave="{00000000-0000-0000-0000-000000000000}"/>
  <bookViews>
    <workbookView xWindow="28680" yWindow="930" windowWidth="29040" windowHeight="15840" xr2:uid="{E166F820-D933-42B9-B134-7E76A5B362F8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6" i="1" l="1"/>
  <c r="E127" i="1" s="1"/>
  <c r="G120" i="1"/>
  <c r="G118" i="1"/>
  <c r="D117" i="1"/>
  <c r="D115" i="1"/>
  <c r="D110" i="1"/>
  <c r="G110" i="1" s="1"/>
  <c r="D106" i="1"/>
  <c r="G106" i="1" s="1"/>
  <c r="G98" i="1"/>
  <c r="G92" i="1"/>
  <c r="G84" i="1"/>
  <c r="G80" i="1"/>
  <c r="G78" i="1"/>
  <c r="G76" i="1"/>
  <c r="G74" i="1"/>
  <c r="G71" i="1"/>
  <c r="G68" i="1"/>
  <c r="G65" i="1"/>
  <c r="G62" i="1"/>
  <c r="G59" i="1"/>
  <c r="G57" i="1"/>
  <c r="G13" i="1"/>
  <c r="G15" i="1"/>
  <c r="G17" i="1"/>
  <c r="G19" i="1"/>
  <c r="G21" i="1"/>
  <c r="G23" i="1"/>
  <c r="G24" i="1"/>
  <c r="G25" i="1"/>
  <c r="G27" i="1"/>
  <c r="G29" i="1"/>
  <c r="G31" i="1"/>
  <c r="G32" i="1"/>
  <c r="G34" i="1"/>
  <c r="G35" i="1"/>
  <c r="G36" i="1"/>
  <c r="G38" i="1"/>
  <c r="G40" i="1"/>
  <c r="G42" i="1"/>
  <c r="G44" i="1"/>
  <c r="G46" i="1"/>
  <c r="G48" i="1"/>
  <c r="G50" i="1"/>
  <c r="G11" i="1"/>
  <c r="D113" i="1" l="1"/>
  <c r="G113" i="1" s="1"/>
  <c r="G123" i="1" s="1"/>
  <c r="G82" i="1"/>
  <c r="G53" i="1"/>
</calcChain>
</file>

<file path=xl/sharedStrings.xml><?xml version="1.0" encoding="utf-8"?>
<sst xmlns="http://schemas.openxmlformats.org/spreadsheetml/2006/main" count="276" uniqueCount="130">
  <si>
    <t>Údaje o spoločnosti predkladajúcej ponuku</t>
  </si>
  <si>
    <t>Obchodné meno:</t>
  </si>
  <si>
    <t>Sídlo:</t>
  </si>
  <si>
    <t>IČO:</t>
  </si>
  <si>
    <t>Platca DPH (áno/nie)na SR:</t>
  </si>
  <si>
    <t>Kontaktná osoba + email+ tel. kontakt:</t>
  </si>
  <si>
    <t>dátum vypracovania cenovej ponuky:</t>
  </si>
  <si>
    <t>BAR - ZARIADENIA</t>
  </si>
  <si>
    <t>OZN.</t>
  </si>
  <si>
    <t>Názov</t>
  </si>
  <si>
    <t>MOŽSTVO</t>
  </si>
  <si>
    <t>M.J.</t>
  </si>
  <si>
    <t>D+M Chladiaca skriňa s presklenými dverami</t>
  </si>
  <si>
    <t>ks</t>
  </si>
  <si>
    <t>rozmer: (šxhxv)max. 595x650x2000mm
prestaviteľné police, svetelný reklamný panel,
zameniteľné otváranie dverí, LED osvetlenie v ráme dverí,
chladenie s pomocným ventilátorom,digitálny ukazovateľ teploty</t>
  </si>
  <si>
    <t>D+M Pracovný stôl, nerezový</t>
  </si>
  <si>
    <t>rozmer: (šxhxv) 1700x700x900mm
hrúbka pracovnej dosky 40mm, zadný lem h=40mm
2x posuvné dvierka plné, plné boky, otvorené zadné čelo
polica do pravej časti, aretačné zožičky</t>
  </si>
  <si>
    <t>2003a</t>
  </si>
  <si>
    <t>D+M Police na pivné poháre, nerezové</t>
  </si>
  <si>
    <t>rozmer: (šxhxv) 3008x250x42mm
vyberateľný kryt zdroja a kotvenia s LED podsvietením</t>
  </si>
  <si>
    <t>D+M Pracovný stôl nerezový</t>
  </si>
  <si>
    <t xml:space="preserve">rozmer: (šxhxv) 1550x700x900mm-	
hrúbka pracovnej dosky 40mm, zadný lem h=40mm
2x posuvné dvierka plné, 1x výklopné dvierka pre kôš
plné boky, otvorené zadné čelo
polica do ľavej časti, aretačné zožičky
Zabudované zariadenia:
</t>
  </si>
  <si>
    <t>D+M Výrobník kockového ľadu, podpultový</t>
  </si>
  <si>
    <t>Výrobník kockového ľadu 
chladenie vzduchom, chladivo R404A, tvar ľadu kocka 13 g,
celonerezové prevedenie
dvierka z ABS plastu
výroba kockového ľadu
zásobník na ľad: 4 kg/310 ks
kapacita: 21 kg/deň
rozmer: 355x404x590
príkon: 350 W
napätie:(230 V / 50 Hz)
pripojenie na studenú vodu 3/4´´
pripojenie na odpad hadicou</t>
  </si>
  <si>
    <t>D+M Umývací stôl veľký, nerezový</t>
  </si>
  <si>
    <t>rozmer: (šxhxv) 2300x700x900mm
hrúbka pracovnej dosky 40mm, zadný lem h=40mm
2x posuvné dvierka plné, plné boky, otvorené zadné čelo
aretačné zožičky, polica
Zabudované zariadenia:
2x drez 400x500x250mm s odtokom a prepadom
2x otvor pre osadenie stojanovej batérie
Napojenie:
odpad, studená voda, teplá voda</t>
  </si>
  <si>
    <t>2008a</t>
  </si>
  <si>
    <t>D+M Vodovodná batéria stojanková, pre umývací stôl veľký</t>
  </si>
  <si>
    <t>2008b</t>
  </si>
  <si>
    <t>D+M Odpadový sifón pre umývací stôl veľký</t>
  </si>
  <si>
    <t>D+M Umývačka na sklo, podpultová, pre umývací stôl veľký</t>
  </si>
  <si>
    <t>rozmer: (šxhxv)max. 480x550x710mm
Umývačka na sklo jednoplášťová, nerez z AISI304, 
multi-funkčný systém vane, zabudovaný dávkovač oplachu, 
predpríprava pre zapojenie dávkovača um. prostriedku.
Rozmer koša 400x400, vstup.výška 270mm, 40 košov/hod, 
spotreba vody cca 2,5l/kôš, 
výbava: 2kombi koše, 1 vsuv na šálky, 1 kôš na príbory.</t>
  </si>
  <si>
    <t>2009a</t>
  </si>
  <si>
    <t>D+M Odpadové čerpadlo pre umývačku na sklo</t>
  </si>
  <si>
    <t>pre umývací stôl veľký</t>
  </si>
  <si>
    <t>2009b</t>
  </si>
  <si>
    <t>D+M Dávkovač umývacieho prostriedku pre umývačku na sklo</t>
  </si>
  <si>
    <t>D+M Podlahová vpusť</t>
  </si>
  <si>
    <t>D+M Umývací stôl , nerezový</t>
  </si>
  <si>
    <t>rozmer: (šxhxv) 1900x700x900mm
hrúbka pracovnej dosky 40mm, zadný lem h=40mm
2x posuvné dvierka plné, plné boky, otvorené zadné čelo
aretačné zožičky
Zabudované zariadenia:
2x drez 400x500x250mm s odtokom a prepadom
2x otvor pre osadenie stojanovej batérie
Napojenie:
odpad, studená voda, teplá voda</t>
  </si>
  <si>
    <t>2011a</t>
  </si>
  <si>
    <t>D+M Vodovodná batéria stojanková, pre umývací stôl</t>
  </si>
  <si>
    <t>2011b</t>
  </si>
  <si>
    <t>D+M Odpadový sifón pre umývací stôl</t>
  </si>
  <si>
    <t>D+M Umývačka na sklo, podpultová, pre umývací stôl</t>
  </si>
  <si>
    <t>2012a</t>
  </si>
  <si>
    <t>pre umývací stôl</t>
  </si>
  <si>
    <t>2012b</t>
  </si>
  <si>
    <t>D+M Pracovný stôl pre výčap, nerezový</t>
  </si>
  <si>
    <t>rozmer: (šxhxv) 1700x700x900mm
hrúbka pracovnej dosky 40mm, zadný lem h=40mm
otvorené čelo, otvorené boky, otvorené zadné čelo
aretačné zožičky
Zabudované zariadenia:
odkvapávací žľab s odnímateľným roštom
preplachovanie pohárov studenou vodou
Napojenie:
odpad, studená voda, rozvody piva</t>
  </si>
  <si>
    <t>D+M Výčapné zariadenie, meď matná</t>
  </si>
  <si>
    <t>výčapný stojan- rampa 5 kohútov, vrátane píp a kohútov</t>
  </si>
  <si>
    <t>2014b</t>
  </si>
  <si>
    <t>D+M Podpultový chladič k výčapnému zariadeniu</t>
  </si>
  <si>
    <t>podpultový chladič 
rozmer: (šxhxv) 418x507x783mm</t>
  </si>
  <si>
    <t>D+M Chladiaci stôl s vaňou na nápoje, nerezový</t>
  </si>
  <si>
    <r>
      <t>rozmer: (šxhxv) 1430</t>
    </r>
    <r>
      <rPr>
        <i/>
        <sz val="11"/>
        <color theme="1" tint="0.499984740745262"/>
        <rFont val="Calibri"/>
        <family val="2"/>
        <charset val="238"/>
      </rPr>
      <t>~</t>
    </r>
    <r>
      <rPr>
        <i/>
        <sz val="11"/>
        <color theme="1" tint="0.499984740745262"/>
        <rFont val="Aptos Narrow"/>
        <family val="2"/>
        <charset val="238"/>
        <scheme val="minor"/>
      </rPr>
      <t>1630x700x900mm
hrúbka pracovnej dosky 40mm, zadný lem h=40mm
2x otváracie dvierka plné, prestaviteľná polica, aretačné zožičky
Technické špecifikácie:
chladený objem 250-300 l, teplotný rozsah -2°C až 8°C
Príkon 140-250W, pripojenie 1N/PE 230V/50Hz
Zabudované zariadenia:
1x chladiaca vaňa na nápoje 310x510x250mm</t>
    </r>
  </si>
  <si>
    <t>D+M Pracovný stôl pre pokladňu, nerezový</t>
  </si>
  <si>
    <t>rozmer: (šxhxv) 800x700x900mm
hrúbka pracovnej dosky 40mm, zadný lem h=40mm
2x posuvné dvierka plné, na zámok, plné boky, plné zadné čelo
prestaviteľná polica, aretačné zožičky
prestupy pre kabeláž k PC a pokladni</t>
  </si>
  <si>
    <t>Celková cena bez DPH</t>
  </si>
  <si>
    <t>jednotková cena v € bez DPH</t>
  </si>
  <si>
    <t>cena spolu v € bez DPH</t>
  </si>
  <si>
    <t>DEGUSTAČNÝ a VÝDAJNÝ PULT A ZÁPULTIE</t>
  </si>
  <si>
    <t>ZÁPULTIE</t>
  </si>
  <si>
    <t>Rám A</t>
  </si>
  <si>
    <t>Dodávka a montáž
Oceľový rám podpornej konštrukcie opláštenia zápultia, podľa
výkresovej dokumentácie</t>
  </si>
  <si>
    <t>súb</t>
  </si>
  <si>
    <t>Jakel 40x40x3</t>
  </si>
  <si>
    <t>bm</t>
  </si>
  <si>
    <t>Rám B</t>
  </si>
  <si>
    <t>Jakel 80x40x3</t>
  </si>
  <si>
    <t>Rám C</t>
  </si>
  <si>
    <t>Rám D</t>
  </si>
  <si>
    <t>PR</t>
  </si>
  <si>
    <t>Dodávka a montáž
Priečniky podpornej konštrukcie opláštenia zápultia podľa 
výkresovej dokumentácie</t>
  </si>
  <si>
    <t>PK</t>
  </si>
  <si>
    <t>D+M Pomocné konštrukcie drevené podľa výkresovej dokumentácie</t>
  </si>
  <si>
    <t>DTD hr.18mm</t>
  </si>
  <si>
    <t>m2</t>
  </si>
  <si>
    <t>Hranol drevený, sušený 40x40mm</t>
  </si>
  <si>
    <t>PD</t>
  </si>
  <si>
    <t>O</t>
  </si>
  <si>
    <t>D+M Opláštenie  zápultia podľa výkresovej dokumntácie</t>
  </si>
  <si>
    <t>MDF čierna, hr.18mm, plochy: HPL meď saténová, hrany čisté</t>
  </si>
  <si>
    <t>PL</t>
  </si>
  <si>
    <t>D+M Police do  zápultia podľa výkresovej dokumentácie</t>
  </si>
  <si>
    <t>MDF čierna, hr.18mm, plochy: HPL meď saténová, 
predná hrana HPL meď saténová, ostatné hrany čisté</t>
  </si>
  <si>
    <t>SKK</t>
  </si>
  <si>
    <t>D+M Sadrokartónové konštrukcie do barového zápultia podľa výkresovej dok.</t>
  </si>
  <si>
    <t xml:space="preserve">názov </t>
  </si>
  <si>
    <t xml:space="preserve">ozn. </t>
  </si>
  <si>
    <t>2003b</t>
  </si>
  <si>
    <t>VÝDAJNÝ PULT</t>
  </si>
  <si>
    <t>Zostava "A"</t>
  </si>
  <si>
    <t>Dodávka a montáž
Oceľová konštrukcia pultu, zváraná, podľa výkresovej dokumentácie, k podlahe pripevnená skrutkami na chemickú kotvu</t>
  </si>
  <si>
    <t>Jakel 60x20x2mm</t>
  </si>
  <si>
    <t>Jakel 40x20x2mm</t>
  </si>
  <si>
    <t>Jakel 20x20x2mm</t>
  </si>
  <si>
    <t>Pásovina 30x3mm</t>
  </si>
  <si>
    <t>Pásovina 60x2mm</t>
  </si>
  <si>
    <t>Pásovina 60x3mm</t>
  </si>
  <si>
    <t>Pásovina 60x5mm</t>
  </si>
  <si>
    <t>kg</t>
  </si>
  <si>
    <t>Zostava "B"</t>
  </si>
  <si>
    <t>Zostava "C"</t>
  </si>
  <si>
    <t>Dodávka a montáž
Oceľová konštrukcia  pultu, zváraná, podľa výkresovej dokumentácie, k podlahe pripevnená skrutkami na chemickú kotvu</t>
  </si>
  <si>
    <t>TOP</t>
  </si>
  <si>
    <r>
      <t>D+M Pracovná doska  pultu z umelého kameňa</t>
    </r>
    <r>
      <rPr>
        <sz val="11"/>
        <color rgb="FFFF0000"/>
        <rFont val="Aptos Narrow"/>
        <family val="2"/>
        <charset val="238"/>
        <scheme val="minor"/>
      </rPr>
      <t xml:space="preserve"> Kerrock 1092</t>
    </r>
    <r>
      <rPr>
        <sz val="11"/>
        <rFont val="Aptos Narrow"/>
        <family val="2"/>
        <charset val="238"/>
        <scheme val="minor"/>
      </rPr>
      <t>, 
hr. 12mm</t>
    </r>
  </si>
  <si>
    <t>TOP zostava "A" zlepená na mieru podľa výkresovej dokumentácie</t>
  </si>
  <si>
    <t>TOP zostava "B" zlepená na mieru podľa výkresovej dokumentácie
2 * 1,645m2</t>
  </si>
  <si>
    <t>TOP zostava "C" zlepená na mieru podľa výkresovej dokumentácie</t>
  </si>
  <si>
    <t>BOK</t>
  </si>
  <si>
    <t>D+M Boky bar pultu z umelého kameňa Kerrock , hr. 12mm</t>
  </si>
  <si>
    <t>BOK zostava "A" na mieru podľa výkresovej dokumentácie</t>
  </si>
  <si>
    <t>Čelo</t>
  </si>
  <si>
    <t>Čelo zostava "A" na mieru podľa výkresovej dokumentácie</t>
  </si>
  <si>
    <t>Čelo zostava "B" na mieru podľa výkresovej dokumentácie
2*2,688m2</t>
  </si>
  <si>
    <t>Čelo zostava "C" na mieru podľa výkresovej dokumentácie</t>
  </si>
  <si>
    <t>Záslepka s LED podsvietením
2*0,076m2</t>
  </si>
  <si>
    <r>
      <t xml:space="preserve">D+M Čelo  pultu z kompaktnej dosky </t>
    </r>
    <r>
      <rPr>
        <sz val="11"/>
        <color rgb="FFFF0000"/>
        <rFont val="Aptos Narrow"/>
        <family val="2"/>
        <charset val="238"/>
        <scheme val="minor"/>
      </rPr>
      <t>JAF Slime Line,</t>
    </r>
    <r>
      <rPr>
        <sz val="11"/>
        <color theme="1"/>
        <rFont val="Aptos Narrow"/>
        <family val="2"/>
        <charset val="238"/>
        <scheme val="minor"/>
      </rPr>
      <t xml:space="preserve"> 
hr.12mm</t>
    </r>
  </si>
  <si>
    <t>SPODOK</t>
  </si>
  <si>
    <t>D+M Spodok pracovnej dosky  pultu s LED podsvietením čela pultu,
podľa výkresovej dokumentácie</t>
  </si>
  <si>
    <t>ZAD</t>
  </si>
  <si>
    <t xml:space="preserve"> </t>
  </si>
  <si>
    <t>DPH 20%</t>
  </si>
  <si>
    <t>Celková cena s DPH</t>
  </si>
  <si>
    <t xml:space="preserve">podpis + pečiatka </t>
  </si>
  <si>
    <t>Typové označenie zariadenia</t>
  </si>
  <si>
    <t>ak neexistuje typové označenie, uveďte názov logického celku</t>
  </si>
  <si>
    <t xml:space="preserve">Príloha č. 1_Opis predmetu zákazky - Vybavenie degustačného priestoru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</si>
</sst>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EUR&quot;_-;\-* #,##0.00\ &quot;EUR&quot;_-;_-* &quot;-&quot;??\ &quot;EUR&quot;_-;_-@_-"/>
  </numFmts>
  <fonts count="13" x14ac:knownFonts="1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2"/>
      <color indexed="8"/>
      <name val="Aptos Narrow"/>
      <family val="2"/>
      <charset val="238"/>
      <scheme val="minor"/>
    </font>
    <font>
      <b/>
      <u/>
      <sz val="12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i/>
      <sz val="11"/>
      <color theme="1" tint="0.499984740745262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i/>
      <sz val="11"/>
      <color theme="1" tint="0.499984740745262"/>
      <name val="Calibri"/>
      <family val="2"/>
      <charset val="238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2"/>
      <name val="Aptos Narrow"/>
      <family val="2"/>
      <charset val="238"/>
      <scheme val="minor"/>
    </font>
    <font>
      <i/>
      <sz val="12"/>
      <name val="Aptos Narrow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15" xfId="0" applyBorder="1"/>
    <xf numFmtId="2" fontId="0" fillId="0" borderId="15" xfId="0" applyNumberFormat="1" applyBorder="1"/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9" fillId="6" borderId="20" xfId="0" applyFont="1" applyFill="1" applyBorder="1" applyAlignment="1">
      <alignment horizontal="center"/>
    </xf>
    <xf numFmtId="0" fontId="6" fillId="0" borderId="15" xfId="0" applyFont="1" applyBorder="1" applyAlignment="1">
      <alignment wrapText="1"/>
    </xf>
    <xf numFmtId="0" fontId="0" fillId="0" borderId="15" xfId="0" applyBorder="1" applyAlignment="1">
      <alignment horizontal="center"/>
    </xf>
    <xf numFmtId="0" fontId="9" fillId="6" borderId="15" xfId="0" applyFont="1" applyFill="1" applyBorder="1" applyAlignment="1">
      <alignment horizontal="center"/>
    </xf>
    <xf numFmtId="0" fontId="0" fillId="0" borderId="35" xfId="0" applyBorder="1" applyAlignment="1">
      <alignment horizontal="center" vertical="center"/>
    </xf>
    <xf numFmtId="0" fontId="0" fillId="0" borderId="36" xfId="0" applyBorder="1"/>
    <xf numFmtId="0" fontId="0" fillId="7" borderId="20" xfId="0" applyFill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0" fontId="0" fillId="7" borderId="33" xfId="0" applyFill="1" applyBorder="1"/>
    <xf numFmtId="2" fontId="0" fillId="7" borderId="33" xfId="0" applyNumberFormat="1" applyFill="1" applyBorder="1"/>
    <xf numFmtId="0" fontId="0" fillId="7" borderId="34" xfId="0" applyFill="1" applyBorder="1"/>
    <xf numFmtId="0" fontId="0" fillId="7" borderId="35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7" borderId="15" xfId="0" applyFill="1" applyBorder="1"/>
    <xf numFmtId="2" fontId="0" fillId="7" borderId="15" xfId="0" applyNumberFormat="1" applyFill="1" applyBorder="1"/>
    <xf numFmtId="0" fontId="0" fillId="7" borderId="36" xfId="0" applyFill="1" applyBorder="1"/>
    <xf numFmtId="0" fontId="0" fillId="7" borderId="15" xfId="0" applyFill="1" applyBorder="1" applyAlignment="1">
      <alignment wrapText="1"/>
    </xf>
    <xf numFmtId="0" fontId="7" fillId="7" borderId="15" xfId="0" applyFont="1" applyFill="1" applyBorder="1" applyAlignment="1">
      <alignment wrapText="1"/>
    </xf>
    <xf numFmtId="0" fontId="0" fillId="7" borderId="8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39" xfId="0" applyBorder="1"/>
    <xf numFmtId="0" fontId="10" fillId="8" borderId="1" xfId="0" applyFont="1" applyFill="1" applyBorder="1" applyAlignment="1">
      <alignment horizontal="center" vertical="center"/>
    </xf>
    <xf numFmtId="0" fontId="10" fillId="8" borderId="28" xfId="0" applyFont="1" applyFill="1" applyBorder="1" applyAlignment="1">
      <alignment horizontal="center" vertical="center"/>
    </xf>
    <xf numFmtId="0" fontId="10" fillId="8" borderId="29" xfId="0" applyFont="1" applyFill="1" applyBorder="1" applyAlignment="1">
      <alignment horizontal="center" vertical="center"/>
    </xf>
    <xf numFmtId="2" fontId="10" fillId="8" borderId="30" xfId="0" applyNumberFormat="1" applyFont="1" applyFill="1" applyBorder="1" applyAlignment="1">
      <alignment horizontal="center" vertical="center"/>
    </xf>
    <xf numFmtId="0" fontId="10" fillId="8" borderId="31" xfId="0" applyFont="1" applyFill="1" applyBorder="1" applyAlignment="1">
      <alignment horizontal="center" vertical="center"/>
    </xf>
    <xf numFmtId="0" fontId="10" fillId="8" borderId="31" xfId="0" applyFont="1" applyFill="1" applyBorder="1" applyAlignment="1">
      <alignment horizontal="center" vertical="center" wrapText="1"/>
    </xf>
    <xf numFmtId="0" fontId="10" fillId="8" borderId="32" xfId="0" applyFont="1" applyFill="1" applyBorder="1" applyAlignment="1">
      <alignment horizontal="center" wrapText="1"/>
    </xf>
    <xf numFmtId="0" fontId="10" fillId="9" borderId="23" xfId="0" applyFont="1" applyFill="1" applyBorder="1" applyAlignment="1">
      <alignment horizontal="center"/>
    </xf>
    <xf numFmtId="0" fontId="10" fillId="9" borderId="37" xfId="0" applyFont="1" applyFill="1" applyBorder="1" applyAlignment="1">
      <alignment horizontal="center"/>
    </xf>
    <xf numFmtId="0" fontId="10" fillId="9" borderId="38" xfId="0" applyFont="1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6" fillId="0" borderId="41" xfId="0" applyFont="1" applyBorder="1" applyAlignment="1">
      <alignment wrapText="1"/>
    </xf>
    <xf numFmtId="0" fontId="0" fillId="0" borderId="41" xfId="0" applyBorder="1"/>
    <xf numFmtId="2" fontId="0" fillId="0" borderId="41" xfId="0" applyNumberFormat="1" applyBorder="1"/>
    <xf numFmtId="0" fontId="0" fillId="0" borderId="2" xfId="0" applyBorder="1" applyAlignment="1">
      <alignment horizontal="center"/>
    </xf>
    <xf numFmtId="0" fontId="10" fillId="9" borderId="2" xfId="0" applyFont="1" applyFill="1" applyBorder="1" applyAlignment="1">
      <alignment horizontal="center"/>
    </xf>
    <xf numFmtId="0" fontId="0" fillId="10" borderId="22" xfId="0" applyFill="1" applyBorder="1"/>
    <xf numFmtId="0" fontId="9" fillId="10" borderId="42" xfId="0" applyFont="1" applyFill="1" applyBorder="1" applyAlignment="1">
      <alignment horizontal="center"/>
    </xf>
    <xf numFmtId="0" fontId="9" fillId="10" borderId="26" xfId="0" applyFont="1" applyFill="1" applyBorder="1" applyAlignment="1">
      <alignment horizontal="center"/>
    </xf>
    <xf numFmtId="0" fontId="9" fillId="10" borderId="27" xfId="0" applyFont="1" applyFill="1" applyBorder="1" applyAlignment="1">
      <alignment horizontal="center"/>
    </xf>
    <xf numFmtId="0" fontId="6" fillId="0" borderId="0" xfId="0" applyFont="1"/>
    <xf numFmtId="2" fontId="6" fillId="0" borderId="0" xfId="0" applyNumberFormat="1" applyFont="1"/>
    <xf numFmtId="0" fontId="0" fillId="7" borderId="14" xfId="0" applyFill="1" applyBorder="1" applyAlignment="1">
      <alignment wrapText="1"/>
    </xf>
    <xf numFmtId="2" fontId="0" fillId="7" borderId="14" xfId="0" applyNumberFormat="1" applyFill="1" applyBorder="1"/>
    <xf numFmtId="0" fontId="0" fillId="7" borderId="14" xfId="0" applyFill="1" applyBorder="1"/>
    <xf numFmtId="0" fontId="7" fillId="7" borderId="15" xfId="0" applyFont="1" applyFill="1" applyBorder="1"/>
    <xf numFmtId="0" fontId="0" fillId="7" borderId="15" xfId="0" applyFill="1" applyBorder="1" applyAlignment="1">
      <alignment horizontal="center"/>
    </xf>
    <xf numFmtId="0" fontId="6" fillId="0" borderId="15" xfId="0" applyFont="1" applyBorder="1"/>
    <xf numFmtId="2" fontId="6" fillId="0" borderId="15" xfId="0" applyNumberFormat="1" applyFont="1" applyBorder="1"/>
    <xf numFmtId="0" fontId="10" fillId="11" borderId="14" xfId="0" applyFont="1" applyFill="1" applyBorder="1" applyAlignment="1">
      <alignment horizontal="center"/>
    </xf>
    <xf numFmtId="0" fontId="2" fillId="11" borderId="14" xfId="0" applyFont="1" applyFill="1" applyBorder="1" applyAlignment="1">
      <alignment vertical="center"/>
    </xf>
    <xf numFmtId="2" fontId="10" fillId="11" borderId="14" xfId="0" applyNumberFormat="1" applyFont="1" applyFill="1" applyBorder="1" applyAlignment="1">
      <alignment horizontal="center" vertical="center"/>
    </xf>
    <xf numFmtId="0" fontId="10" fillId="11" borderId="14" xfId="0" applyFont="1" applyFill="1" applyBorder="1" applyAlignment="1">
      <alignment horizontal="center" vertical="center"/>
    </xf>
    <xf numFmtId="0" fontId="10" fillId="11" borderId="14" xfId="0" applyFont="1" applyFill="1" applyBorder="1" applyAlignment="1">
      <alignment horizontal="center" vertical="center" wrapText="1"/>
    </xf>
    <xf numFmtId="0" fontId="10" fillId="11" borderId="14" xfId="0" applyFont="1" applyFill="1" applyBorder="1" applyAlignment="1">
      <alignment horizontal="center" wrapText="1"/>
    </xf>
    <xf numFmtId="0" fontId="10" fillId="9" borderId="24" xfId="0" applyFont="1" applyFill="1" applyBorder="1" applyAlignment="1">
      <alignment horizontal="center"/>
    </xf>
    <xf numFmtId="0" fontId="2" fillId="9" borderId="26" xfId="0" applyFont="1" applyFill="1" applyBorder="1" applyAlignment="1">
      <alignment horizontal="center" vertical="center"/>
    </xf>
    <xf numFmtId="0" fontId="2" fillId="9" borderId="27" xfId="0" applyFont="1" applyFill="1" applyBorder="1" applyAlignment="1">
      <alignment horizontal="center" vertical="center"/>
    </xf>
    <xf numFmtId="2" fontId="8" fillId="0" borderId="0" xfId="0" applyNumberFormat="1" applyFont="1"/>
    <xf numFmtId="0" fontId="0" fillId="0" borderId="0" xfId="0"/>
    <xf numFmtId="0" fontId="0" fillId="0" borderId="15" xfId="0" applyBorder="1"/>
    <xf numFmtId="0" fontId="0" fillId="0" borderId="14" xfId="0" applyBorder="1"/>
    <xf numFmtId="0" fontId="6" fillId="0" borderId="0" xfId="0" applyFont="1"/>
    <xf numFmtId="2" fontId="0" fillId="0" borderId="15" xfId="0" applyNumberFormat="1" applyBorder="1"/>
    <xf numFmtId="2" fontId="6" fillId="0" borderId="0" xfId="0" applyNumberFormat="1" applyFont="1"/>
    <xf numFmtId="2" fontId="8" fillId="0" borderId="0" xfId="0" applyNumberFormat="1" applyFont="1"/>
    <xf numFmtId="0" fontId="2" fillId="9" borderId="2" xfId="0" applyFont="1" applyFill="1" applyBorder="1" applyAlignment="1">
      <alignment horizontal="center" vertical="center"/>
    </xf>
    <xf numFmtId="2" fontId="0" fillId="0" borderId="19" xfId="0" applyNumberFormat="1" applyBorder="1"/>
    <xf numFmtId="0" fontId="0" fillId="9" borderId="1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2" fillId="9" borderId="3" xfId="0" applyFont="1" applyFill="1" applyBorder="1" applyAlignment="1">
      <alignment horizontal="center" vertical="center"/>
    </xf>
    <xf numFmtId="0" fontId="6" fillId="0" borderId="14" xfId="0" applyFont="1" applyBorder="1"/>
    <xf numFmtId="2" fontId="6" fillId="0" borderId="14" xfId="0" applyNumberFormat="1" applyFont="1" applyBorder="1"/>
    <xf numFmtId="0" fontId="0" fillId="0" borderId="7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4" xfId="0" applyBorder="1" applyAlignment="1">
      <alignment horizontal="center"/>
    </xf>
    <xf numFmtId="0" fontId="6" fillId="0" borderId="0" xfId="0" applyFont="1" applyBorder="1"/>
    <xf numFmtId="2" fontId="6" fillId="0" borderId="0" xfId="0" applyNumberFormat="1" applyFont="1" applyBorder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2" fontId="8" fillId="0" borderId="0" xfId="0" applyNumberFormat="1" applyFont="1" applyBorder="1"/>
    <xf numFmtId="0" fontId="0" fillId="0" borderId="18" xfId="0" applyBorder="1" applyAlignment="1">
      <alignment horizontal="center"/>
    </xf>
    <xf numFmtId="0" fontId="0" fillId="7" borderId="9" xfId="0" applyFill="1" applyBorder="1" applyAlignment="1">
      <alignment horizontal="center" vertical="center"/>
    </xf>
    <xf numFmtId="0" fontId="0" fillId="7" borderId="44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0" fillId="0" borderId="43" xfId="0" applyBorder="1"/>
    <xf numFmtId="0" fontId="0" fillId="0" borderId="44" xfId="0" applyBorder="1"/>
    <xf numFmtId="0" fontId="0" fillId="0" borderId="46" xfId="0" applyBorder="1"/>
    <xf numFmtId="0" fontId="0" fillId="0" borderId="19" xfId="0" applyBorder="1"/>
    <xf numFmtId="0" fontId="6" fillId="0" borderId="47" xfId="0" applyFont="1" applyBorder="1"/>
    <xf numFmtId="0" fontId="6" fillId="0" borderId="41" xfId="0" applyFont="1" applyBorder="1"/>
    <xf numFmtId="0" fontId="6" fillId="0" borderId="41" xfId="0" applyFont="1" applyBorder="1" applyAlignment="1">
      <alignment horizontal="left" wrapText="1"/>
    </xf>
    <xf numFmtId="0" fontId="6" fillId="0" borderId="47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0" fillId="7" borderId="19" xfId="0" applyFill="1" applyBorder="1"/>
    <xf numFmtId="0" fontId="0" fillId="7" borderId="44" xfId="0" applyFill="1" applyBorder="1"/>
    <xf numFmtId="2" fontId="6" fillId="0" borderId="47" xfId="0" applyNumberFormat="1" applyFont="1" applyBorder="1"/>
    <xf numFmtId="2" fontId="6" fillId="0" borderId="41" xfId="0" applyNumberFormat="1" applyFont="1" applyBorder="1"/>
    <xf numFmtId="0" fontId="0" fillId="0" borderId="47" xfId="0" applyBorder="1"/>
    <xf numFmtId="0" fontId="11" fillId="0" borderId="3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6" borderId="35" xfId="0" applyFont="1" applyFill="1" applyBorder="1" applyAlignment="1">
      <alignment horizontal="center"/>
    </xf>
    <xf numFmtId="164" fontId="9" fillId="6" borderId="15" xfId="0" applyNumberFormat="1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164" fontId="9" fillId="6" borderId="33" xfId="0" applyNumberFormat="1" applyFont="1" applyFill="1" applyBorder="1" applyAlignment="1">
      <alignment horizontal="center"/>
    </xf>
    <xf numFmtId="164" fontId="9" fillId="6" borderId="34" xfId="0" applyNumberFormat="1" applyFont="1" applyFill="1" applyBorder="1" applyAlignment="1">
      <alignment horizontal="center"/>
    </xf>
    <xf numFmtId="164" fontId="9" fillId="6" borderId="36" xfId="0" applyNumberFormat="1" applyFont="1" applyFill="1" applyBorder="1" applyAlignment="1">
      <alignment horizontal="center"/>
    </xf>
    <xf numFmtId="0" fontId="9" fillId="6" borderId="10" xfId="0" applyFont="1" applyFill="1" applyBorder="1" applyAlignment="1">
      <alignment horizontal="center"/>
    </xf>
    <xf numFmtId="0" fontId="9" fillId="6" borderId="51" xfId="0" applyFont="1" applyFill="1" applyBorder="1" applyAlignment="1">
      <alignment horizontal="center"/>
    </xf>
    <xf numFmtId="0" fontId="9" fillId="6" borderId="17" xfId="0" applyFont="1" applyFill="1" applyBorder="1" applyAlignment="1">
      <alignment horizontal="center"/>
    </xf>
    <xf numFmtId="164" fontId="9" fillId="6" borderId="12" xfId="0" applyNumberFormat="1" applyFont="1" applyFill="1" applyBorder="1" applyAlignment="1">
      <alignment horizontal="center"/>
    </xf>
    <xf numFmtId="164" fontId="9" fillId="6" borderId="13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6" fillId="0" borderId="15" xfId="0" applyFont="1" applyFill="1" applyBorder="1" applyAlignment="1">
      <alignment wrapText="1"/>
    </xf>
    <xf numFmtId="0" fontId="5" fillId="4" borderId="21" xfId="0" applyFont="1" applyFill="1" applyBorder="1" applyAlignment="1">
      <alignment horizontal="left" vertical="center" wrapText="1" indent="4"/>
    </xf>
    <xf numFmtId="0" fontId="5" fillId="5" borderId="48" xfId="0" applyFont="1" applyFill="1" applyBorder="1" applyAlignment="1">
      <alignment horizontal="left" vertical="center" wrapText="1" indent="4"/>
    </xf>
    <xf numFmtId="0" fontId="5" fillId="5" borderId="15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 indent="4"/>
    </xf>
    <xf numFmtId="0" fontId="4" fillId="3" borderId="32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5" borderId="3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9" fillId="12" borderId="23" xfId="0" applyFont="1" applyFill="1" applyBorder="1" applyAlignment="1">
      <alignment horizontal="center"/>
    </xf>
    <xf numFmtId="0" fontId="9" fillId="12" borderId="37" xfId="0" applyFont="1" applyFill="1" applyBorder="1" applyAlignment="1">
      <alignment horizontal="center"/>
    </xf>
    <xf numFmtId="0" fontId="12" fillId="5" borderId="25" xfId="0" applyFont="1" applyFill="1" applyBorder="1" applyAlignment="1">
      <alignment horizontal="center"/>
    </xf>
    <xf numFmtId="0" fontId="12" fillId="5" borderId="37" xfId="0" applyFont="1" applyFill="1" applyBorder="1" applyAlignment="1">
      <alignment horizontal="center"/>
    </xf>
    <xf numFmtId="0" fontId="12" fillId="5" borderId="38" xfId="0" applyFont="1" applyFill="1" applyBorder="1" applyAlignment="1">
      <alignment horizontal="center"/>
    </xf>
    <xf numFmtId="2" fontId="7" fillId="7" borderId="15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D017F-0766-4673-AD3A-FF27FC6E8D42}">
  <dimension ref="A1:K132"/>
  <sheetViews>
    <sheetView tabSelected="1" workbookViewId="0">
      <selection activeCell="J10" sqref="J10"/>
    </sheetView>
  </sheetViews>
  <sheetFormatPr defaultRowHeight="14.4" x14ac:dyDescent="0.3"/>
  <cols>
    <col min="1" max="1" width="19.5546875" customWidth="1"/>
    <col min="2" max="2" width="13.6640625" customWidth="1"/>
    <col min="3" max="3" width="50.21875" customWidth="1"/>
    <col min="4" max="4" width="21.6640625" customWidth="1"/>
    <col min="5" max="5" width="13.21875" customWidth="1"/>
    <col min="6" max="6" width="16.77734375" customWidth="1"/>
    <col min="7" max="7" width="19.88671875" customWidth="1"/>
  </cols>
  <sheetData>
    <row r="1" spans="1:7" ht="14.4" customHeight="1" x14ac:dyDescent="0.3">
      <c r="A1" s="1" t="s">
        <v>129</v>
      </c>
      <c r="B1" s="2"/>
      <c r="C1" s="2"/>
      <c r="D1" s="2"/>
      <c r="E1" s="2"/>
      <c r="F1" s="2"/>
      <c r="G1" s="3"/>
    </row>
    <row r="2" spans="1:7" ht="15" customHeight="1" thickBot="1" x14ac:dyDescent="0.35">
      <c r="A2" s="4"/>
      <c r="B2" s="5"/>
      <c r="C2" s="5"/>
      <c r="D2" s="5"/>
      <c r="E2" s="5"/>
      <c r="F2" s="5"/>
      <c r="G2" s="6"/>
    </row>
    <row r="3" spans="1:7" ht="31.2" customHeight="1" x14ac:dyDescent="0.3">
      <c r="A3" s="146" t="s">
        <v>0</v>
      </c>
      <c r="B3" s="149" t="s">
        <v>1</v>
      </c>
      <c r="C3" s="160"/>
      <c r="D3" s="157"/>
      <c r="E3" s="150"/>
      <c r="F3" s="150"/>
      <c r="G3" s="151"/>
    </row>
    <row r="4" spans="1:7" ht="15.6" x14ac:dyDescent="0.3">
      <c r="A4" s="147"/>
      <c r="B4" s="152" t="s">
        <v>2</v>
      </c>
      <c r="C4" s="161"/>
      <c r="D4" s="158"/>
      <c r="E4" s="144"/>
      <c r="F4" s="144"/>
      <c r="G4" s="153"/>
    </row>
    <row r="5" spans="1:7" ht="15.6" x14ac:dyDescent="0.3">
      <c r="A5" s="147"/>
      <c r="B5" s="152" t="s">
        <v>3</v>
      </c>
      <c r="C5" s="161"/>
      <c r="D5" s="158"/>
      <c r="E5" s="144"/>
      <c r="F5" s="144"/>
      <c r="G5" s="153"/>
    </row>
    <row r="6" spans="1:7" ht="46.8" customHeight="1" x14ac:dyDescent="0.3">
      <c r="A6" s="147"/>
      <c r="B6" s="152" t="s">
        <v>4</v>
      </c>
      <c r="C6" s="161"/>
      <c r="D6" s="158"/>
      <c r="E6" s="144"/>
      <c r="F6" s="144"/>
      <c r="G6" s="153"/>
    </row>
    <row r="7" spans="1:7" ht="25.2" customHeight="1" thickBot="1" x14ac:dyDescent="0.35">
      <c r="A7" s="147"/>
      <c r="B7" s="154" t="s">
        <v>5</v>
      </c>
      <c r="C7" s="162"/>
      <c r="D7" s="159"/>
      <c r="E7" s="155"/>
      <c r="F7" s="155"/>
      <c r="G7" s="156"/>
    </row>
    <row r="8" spans="1:7" ht="78.599999999999994" hidden="1" thickBot="1" x14ac:dyDescent="0.35">
      <c r="A8" s="148"/>
      <c r="B8" s="145" t="s">
        <v>6</v>
      </c>
      <c r="C8" s="142"/>
      <c r="D8" s="143"/>
    </row>
    <row r="9" spans="1:7" ht="15" thickBot="1" x14ac:dyDescent="0.35">
      <c r="A9" s="41" t="s">
        <v>7</v>
      </c>
      <c r="B9" s="42"/>
      <c r="C9" s="42"/>
      <c r="D9" s="42"/>
      <c r="E9" s="42"/>
      <c r="F9" s="42"/>
      <c r="G9" s="43"/>
    </row>
    <row r="10" spans="1:7" ht="29.4" thickBot="1" x14ac:dyDescent="0.35">
      <c r="A10" s="34" t="s">
        <v>8</v>
      </c>
      <c r="B10" s="35"/>
      <c r="C10" s="36" t="s">
        <v>9</v>
      </c>
      <c r="D10" s="37" t="s">
        <v>10</v>
      </c>
      <c r="E10" s="38" t="s">
        <v>11</v>
      </c>
      <c r="F10" s="39" t="s">
        <v>60</v>
      </c>
      <c r="G10" s="40" t="s">
        <v>61</v>
      </c>
    </row>
    <row r="11" spans="1:7" x14ac:dyDescent="0.3">
      <c r="A11" s="18">
        <v>2001</v>
      </c>
      <c r="B11" s="19"/>
      <c r="C11" s="20" t="s">
        <v>12</v>
      </c>
      <c r="D11" s="21">
        <v>3</v>
      </c>
      <c r="E11" s="20" t="s">
        <v>13</v>
      </c>
      <c r="F11" s="20"/>
      <c r="G11" s="22">
        <f>F11*D11</f>
        <v>0</v>
      </c>
    </row>
    <row r="12" spans="1:7" ht="88.2" customHeight="1" x14ac:dyDescent="0.3">
      <c r="A12" s="16"/>
      <c r="B12" s="9"/>
      <c r="C12" s="13" t="s">
        <v>14</v>
      </c>
      <c r="D12" s="8"/>
      <c r="E12" s="7"/>
      <c r="F12" s="7"/>
      <c r="G12" s="17"/>
    </row>
    <row r="13" spans="1:7" x14ac:dyDescent="0.3">
      <c r="A13" s="23">
        <v>2002</v>
      </c>
      <c r="B13" s="24"/>
      <c r="C13" s="25" t="s">
        <v>15</v>
      </c>
      <c r="D13" s="26">
        <v>1</v>
      </c>
      <c r="E13" s="25" t="s">
        <v>13</v>
      </c>
      <c r="F13" s="25"/>
      <c r="G13" s="27">
        <f t="shared" ref="G13:G50" si="0">F13*D13</f>
        <v>0</v>
      </c>
    </row>
    <row r="14" spans="1:7" ht="57.6" x14ac:dyDescent="0.3">
      <c r="A14" s="16"/>
      <c r="B14" s="9"/>
      <c r="C14" s="13" t="s">
        <v>16</v>
      </c>
      <c r="D14" s="8"/>
      <c r="E14" s="7"/>
      <c r="F14" s="7"/>
      <c r="G14" s="17"/>
    </row>
    <row r="15" spans="1:7" x14ac:dyDescent="0.3">
      <c r="A15" s="23" t="s">
        <v>17</v>
      </c>
      <c r="B15" s="24"/>
      <c r="C15" s="25" t="s">
        <v>18</v>
      </c>
      <c r="D15" s="26">
        <v>5</v>
      </c>
      <c r="E15" s="25" t="s">
        <v>13</v>
      </c>
      <c r="F15" s="25"/>
      <c r="G15" s="27">
        <f t="shared" si="0"/>
        <v>0</v>
      </c>
    </row>
    <row r="16" spans="1:7" ht="57" customHeight="1" x14ac:dyDescent="0.3">
      <c r="A16" s="16"/>
      <c r="B16" s="9"/>
      <c r="C16" s="13" t="s">
        <v>19</v>
      </c>
      <c r="D16" s="8"/>
      <c r="E16" s="7"/>
      <c r="F16" s="7"/>
      <c r="G16" s="17"/>
    </row>
    <row r="17" spans="1:7" x14ac:dyDescent="0.3">
      <c r="A17" s="23">
        <v>2004</v>
      </c>
      <c r="B17" s="24"/>
      <c r="C17" s="25" t="s">
        <v>20</v>
      </c>
      <c r="D17" s="26">
        <v>1</v>
      </c>
      <c r="E17" s="25" t="s">
        <v>13</v>
      </c>
      <c r="F17" s="25"/>
      <c r="G17" s="27">
        <f t="shared" si="0"/>
        <v>0</v>
      </c>
    </row>
    <row r="18" spans="1:7" ht="100.8" x14ac:dyDescent="0.3">
      <c r="A18" s="16"/>
      <c r="B18" s="9"/>
      <c r="C18" s="141" t="s">
        <v>21</v>
      </c>
      <c r="D18" s="8"/>
      <c r="E18" s="7"/>
      <c r="F18" s="7"/>
      <c r="G18" s="17"/>
    </row>
    <row r="19" spans="1:7" x14ac:dyDescent="0.3">
      <c r="A19" s="23">
        <v>2007</v>
      </c>
      <c r="B19" s="24"/>
      <c r="C19" s="25" t="s">
        <v>22</v>
      </c>
      <c r="D19" s="26">
        <v>1</v>
      </c>
      <c r="E19" s="25" t="s">
        <v>13</v>
      </c>
      <c r="F19" s="25"/>
      <c r="G19" s="27">
        <f t="shared" si="0"/>
        <v>0</v>
      </c>
    </row>
    <row r="20" spans="1:7" ht="187.2" x14ac:dyDescent="0.3">
      <c r="A20" s="16"/>
      <c r="B20" s="9"/>
      <c r="C20" s="13" t="s">
        <v>23</v>
      </c>
      <c r="D20" s="8"/>
      <c r="E20" s="7"/>
      <c r="F20" s="7"/>
      <c r="G20" s="17"/>
    </row>
    <row r="21" spans="1:7" x14ac:dyDescent="0.3">
      <c r="A21" s="23">
        <v>2008</v>
      </c>
      <c r="B21" s="24"/>
      <c r="C21" s="25" t="s">
        <v>24</v>
      </c>
      <c r="D21" s="26">
        <v>1</v>
      </c>
      <c r="E21" s="25" t="s">
        <v>13</v>
      </c>
      <c r="F21" s="25"/>
      <c r="G21" s="27">
        <f t="shared" si="0"/>
        <v>0</v>
      </c>
    </row>
    <row r="22" spans="1:7" ht="129.6" x14ac:dyDescent="0.3">
      <c r="A22" s="16"/>
      <c r="B22" s="9"/>
      <c r="C22" s="13" t="s">
        <v>25</v>
      </c>
      <c r="D22" s="8"/>
      <c r="E22" s="7"/>
      <c r="F22" s="7"/>
      <c r="G22" s="17"/>
    </row>
    <row r="23" spans="1:7" ht="33" customHeight="1" x14ac:dyDescent="0.3">
      <c r="A23" s="23" t="s">
        <v>26</v>
      </c>
      <c r="B23" s="24"/>
      <c r="C23" s="28" t="s">
        <v>27</v>
      </c>
      <c r="D23" s="26">
        <v>2</v>
      </c>
      <c r="E23" s="25" t="s">
        <v>13</v>
      </c>
      <c r="F23" s="25"/>
      <c r="G23" s="27">
        <f t="shared" si="0"/>
        <v>0</v>
      </c>
    </row>
    <row r="24" spans="1:7" x14ac:dyDescent="0.3">
      <c r="A24" s="23" t="s">
        <v>28</v>
      </c>
      <c r="B24" s="24"/>
      <c r="C24" s="29" t="s">
        <v>29</v>
      </c>
      <c r="D24" s="26">
        <v>2</v>
      </c>
      <c r="E24" s="25" t="s">
        <v>13</v>
      </c>
      <c r="F24" s="25"/>
      <c r="G24" s="27">
        <f t="shared" si="0"/>
        <v>0</v>
      </c>
    </row>
    <row r="25" spans="1:7" ht="27" customHeight="1" x14ac:dyDescent="0.3">
      <c r="A25" s="23">
        <v>2009</v>
      </c>
      <c r="B25" s="24"/>
      <c r="C25" s="28" t="s">
        <v>30</v>
      </c>
      <c r="D25" s="26">
        <v>1</v>
      </c>
      <c r="E25" s="25" t="s">
        <v>13</v>
      </c>
      <c r="F25" s="25"/>
      <c r="G25" s="27">
        <f t="shared" si="0"/>
        <v>0</v>
      </c>
    </row>
    <row r="26" spans="1:7" ht="115.2" customHeight="1" x14ac:dyDescent="0.3">
      <c r="A26" s="16"/>
      <c r="B26" s="9"/>
      <c r="C26" s="13" t="s">
        <v>31</v>
      </c>
      <c r="D26" s="8"/>
      <c r="E26" s="7"/>
      <c r="F26" s="7"/>
      <c r="G26" s="17"/>
    </row>
    <row r="27" spans="1:7" x14ac:dyDescent="0.3">
      <c r="A27" s="23" t="s">
        <v>32</v>
      </c>
      <c r="B27" s="24"/>
      <c r="C27" s="25" t="s">
        <v>33</v>
      </c>
      <c r="D27" s="26">
        <v>1</v>
      </c>
      <c r="E27" s="25" t="s">
        <v>13</v>
      </c>
      <c r="F27" s="25"/>
      <c r="G27" s="27">
        <f t="shared" si="0"/>
        <v>0</v>
      </c>
    </row>
    <row r="28" spans="1:7" x14ac:dyDescent="0.3">
      <c r="A28" s="16"/>
      <c r="B28" s="9"/>
      <c r="C28" s="13" t="s">
        <v>34</v>
      </c>
      <c r="D28" s="8"/>
      <c r="E28" s="7"/>
      <c r="F28" s="7"/>
      <c r="G28" s="17"/>
    </row>
    <row r="29" spans="1:7" x14ac:dyDescent="0.3">
      <c r="A29" s="23" t="s">
        <v>35</v>
      </c>
      <c r="B29" s="24"/>
      <c r="C29" s="25" t="s">
        <v>36</v>
      </c>
      <c r="D29" s="26">
        <v>1</v>
      </c>
      <c r="E29" s="25" t="s">
        <v>13</v>
      </c>
      <c r="F29" s="25"/>
      <c r="G29" s="27">
        <f t="shared" si="0"/>
        <v>0</v>
      </c>
    </row>
    <row r="30" spans="1:7" x14ac:dyDescent="0.3">
      <c r="A30" s="16"/>
      <c r="B30" s="9"/>
      <c r="C30" s="13" t="s">
        <v>34</v>
      </c>
      <c r="D30" s="8"/>
      <c r="E30" s="7"/>
      <c r="F30" s="7"/>
      <c r="G30" s="17"/>
    </row>
    <row r="31" spans="1:7" x14ac:dyDescent="0.3">
      <c r="A31" s="23">
        <v>2010</v>
      </c>
      <c r="B31" s="24"/>
      <c r="C31" s="25" t="s">
        <v>37</v>
      </c>
      <c r="D31" s="168">
        <v>1</v>
      </c>
      <c r="E31" s="60" t="s">
        <v>13</v>
      </c>
      <c r="F31" s="25"/>
      <c r="G31" s="27">
        <f t="shared" si="0"/>
        <v>0</v>
      </c>
    </row>
    <row r="32" spans="1:7" x14ac:dyDescent="0.3">
      <c r="A32" s="23">
        <v>2011</v>
      </c>
      <c r="B32" s="24"/>
      <c r="C32" s="29" t="s">
        <v>38</v>
      </c>
      <c r="D32" s="26">
        <v>1</v>
      </c>
      <c r="E32" s="25" t="s">
        <v>13</v>
      </c>
      <c r="F32" s="25"/>
      <c r="G32" s="27">
        <f t="shared" si="0"/>
        <v>0</v>
      </c>
    </row>
    <row r="33" spans="1:7" ht="129.6" x14ac:dyDescent="0.3">
      <c r="A33" s="16"/>
      <c r="B33" s="9"/>
      <c r="C33" s="13" t="s">
        <v>39</v>
      </c>
      <c r="D33" s="8"/>
      <c r="E33" s="7"/>
      <c r="F33" s="7"/>
      <c r="G33" s="17"/>
    </row>
    <row r="34" spans="1:7" x14ac:dyDescent="0.3">
      <c r="A34" s="23" t="s">
        <v>40</v>
      </c>
      <c r="B34" s="24"/>
      <c r="C34" s="25" t="s">
        <v>41</v>
      </c>
      <c r="D34" s="26">
        <v>2</v>
      </c>
      <c r="E34" s="25" t="s">
        <v>13</v>
      </c>
      <c r="F34" s="25"/>
      <c r="G34" s="27">
        <f t="shared" si="0"/>
        <v>0</v>
      </c>
    </row>
    <row r="35" spans="1:7" x14ac:dyDescent="0.3">
      <c r="A35" s="23" t="s">
        <v>42</v>
      </c>
      <c r="B35" s="24"/>
      <c r="C35" s="29" t="s">
        <v>43</v>
      </c>
      <c r="D35" s="26">
        <v>2</v>
      </c>
      <c r="E35" s="25" t="s">
        <v>13</v>
      </c>
      <c r="F35" s="25"/>
      <c r="G35" s="27">
        <f t="shared" si="0"/>
        <v>0</v>
      </c>
    </row>
    <row r="36" spans="1:7" x14ac:dyDescent="0.3">
      <c r="A36" s="23">
        <v>2012</v>
      </c>
      <c r="B36" s="24"/>
      <c r="C36" s="25" t="s">
        <v>44</v>
      </c>
      <c r="D36" s="26">
        <v>1</v>
      </c>
      <c r="E36" s="25" t="s">
        <v>13</v>
      </c>
      <c r="F36" s="25"/>
      <c r="G36" s="27">
        <f t="shared" si="0"/>
        <v>0</v>
      </c>
    </row>
    <row r="37" spans="1:7" ht="129.6" x14ac:dyDescent="0.3">
      <c r="A37" s="16"/>
      <c r="B37" s="9"/>
      <c r="C37" s="13" t="s">
        <v>31</v>
      </c>
      <c r="D37" s="8"/>
      <c r="E37" s="7"/>
      <c r="F37" s="7"/>
      <c r="G37" s="17"/>
    </row>
    <row r="38" spans="1:7" x14ac:dyDescent="0.3">
      <c r="A38" s="23" t="s">
        <v>45</v>
      </c>
      <c r="B38" s="24"/>
      <c r="C38" s="25" t="s">
        <v>33</v>
      </c>
      <c r="D38" s="26">
        <v>1</v>
      </c>
      <c r="E38" s="25" t="s">
        <v>13</v>
      </c>
      <c r="F38" s="25"/>
      <c r="G38" s="27">
        <f t="shared" si="0"/>
        <v>0</v>
      </c>
    </row>
    <row r="39" spans="1:7" x14ac:dyDescent="0.3">
      <c r="A39" s="16"/>
      <c r="B39" s="9"/>
      <c r="C39" s="13" t="s">
        <v>46</v>
      </c>
      <c r="D39" s="8"/>
      <c r="E39" s="7"/>
      <c r="F39" s="7"/>
      <c r="G39" s="17"/>
    </row>
    <row r="40" spans="1:7" x14ac:dyDescent="0.3">
      <c r="A40" s="23" t="s">
        <v>47</v>
      </c>
      <c r="B40" s="24"/>
      <c r="C40" s="25" t="s">
        <v>36</v>
      </c>
      <c r="D40" s="26">
        <v>1</v>
      </c>
      <c r="E40" s="25" t="s">
        <v>13</v>
      </c>
      <c r="F40" s="25"/>
      <c r="G40" s="27">
        <f t="shared" si="0"/>
        <v>0</v>
      </c>
    </row>
    <row r="41" spans="1:7" x14ac:dyDescent="0.3">
      <c r="A41" s="16"/>
      <c r="B41" s="9"/>
      <c r="C41" s="13" t="s">
        <v>46</v>
      </c>
      <c r="D41" s="8"/>
      <c r="E41" s="7"/>
      <c r="F41" s="7"/>
      <c r="G41" s="17"/>
    </row>
    <row r="42" spans="1:7" x14ac:dyDescent="0.3">
      <c r="A42" s="23">
        <v>2013</v>
      </c>
      <c r="B42" s="24"/>
      <c r="C42" s="25" t="s">
        <v>48</v>
      </c>
      <c r="D42" s="26">
        <v>3</v>
      </c>
      <c r="E42" s="25" t="s">
        <v>13</v>
      </c>
      <c r="F42" s="25"/>
      <c r="G42" s="27">
        <f t="shared" si="0"/>
        <v>0</v>
      </c>
    </row>
    <row r="43" spans="1:7" ht="129.6" x14ac:dyDescent="0.3">
      <c r="A43" s="16"/>
      <c r="B43" s="9"/>
      <c r="C43" s="13" t="s">
        <v>49</v>
      </c>
      <c r="D43" s="8"/>
      <c r="E43" s="7"/>
      <c r="F43" s="7"/>
      <c r="G43" s="17"/>
    </row>
    <row r="44" spans="1:7" x14ac:dyDescent="0.3">
      <c r="A44" s="30">
        <v>2014</v>
      </c>
      <c r="B44" s="31"/>
      <c r="C44" s="25" t="s">
        <v>50</v>
      </c>
      <c r="D44" s="26">
        <v>3</v>
      </c>
      <c r="E44" s="25" t="s">
        <v>13</v>
      </c>
      <c r="F44" s="25"/>
      <c r="G44" s="27">
        <f t="shared" si="0"/>
        <v>0</v>
      </c>
    </row>
    <row r="45" spans="1:7" x14ac:dyDescent="0.3">
      <c r="A45" s="32"/>
      <c r="B45" s="10"/>
      <c r="C45" s="13" t="s">
        <v>51</v>
      </c>
      <c r="D45" s="8"/>
      <c r="E45" s="7"/>
      <c r="F45" s="7"/>
      <c r="G45" s="17"/>
    </row>
    <row r="46" spans="1:7" x14ac:dyDescent="0.3">
      <c r="A46" s="23" t="s">
        <v>52</v>
      </c>
      <c r="B46" s="24"/>
      <c r="C46" s="25" t="s">
        <v>53</v>
      </c>
      <c r="D46" s="26">
        <v>3</v>
      </c>
      <c r="E46" s="25" t="s">
        <v>13</v>
      </c>
      <c r="F46" s="25"/>
      <c r="G46" s="27">
        <f t="shared" si="0"/>
        <v>0</v>
      </c>
    </row>
    <row r="47" spans="1:7" ht="28.8" x14ac:dyDescent="0.3">
      <c r="A47" s="16"/>
      <c r="B47" s="9"/>
      <c r="C47" s="13" t="s">
        <v>54</v>
      </c>
      <c r="D47" s="8"/>
      <c r="E47" s="7"/>
      <c r="F47" s="7"/>
      <c r="G47" s="17"/>
    </row>
    <row r="48" spans="1:7" x14ac:dyDescent="0.3">
      <c r="A48" s="23">
        <v>2015</v>
      </c>
      <c r="B48" s="24"/>
      <c r="C48" s="25" t="s">
        <v>55</v>
      </c>
      <c r="D48" s="26">
        <v>1</v>
      </c>
      <c r="E48" s="25" t="s">
        <v>13</v>
      </c>
      <c r="F48" s="25"/>
      <c r="G48" s="27">
        <f t="shared" si="0"/>
        <v>0</v>
      </c>
    </row>
    <row r="49" spans="1:11" ht="129.6" x14ac:dyDescent="0.3">
      <c r="A49" s="16"/>
      <c r="B49" s="9"/>
      <c r="C49" s="13" t="s">
        <v>56</v>
      </c>
      <c r="D49" s="8"/>
      <c r="E49" s="7"/>
      <c r="F49" s="7"/>
      <c r="G49" s="17"/>
    </row>
    <row r="50" spans="1:11" x14ac:dyDescent="0.3">
      <c r="A50" s="23">
        <v>2016</v>
      </c>
      <c r="B50" s="24"/>
      <c r="C50" s="25" t="s">
        <v>57</v>
      </c>
      <c r="D50" s="26">
        <v>1</v>
      </c>
      <c r="E50" s="25" t="s">
        <v>13</v>
      </c>
      <c r="F50" s="25"/>
      <c r="G50" s="27">
        <f t="shared" si="0"/>
        <v>0</v>
      </c>
    </row>
    <row r="51" spans="1:11" ht="87" thickBot="1" x14ac:dyDescent="0.35">
      <c r="A51" s="44"/>
      <c r="B51" s="45"/>
      <c r="C51" s="46" t="s">
        <v>58</v>
      </c>
      <c r="D51" s="47"/>
      <c r="E51" s="48"/>
      <c r="F51" s="47"/>
      <c r="G51" s="33"/>
      <c r="K51" t="s">
        <v>123</v>
      </c>
    </row>
    <row r="52" spans="1:11" s="74" customFormat="1" ht="16.2" thickBot="1" x14ac:dyDescent="0.35">
      <c r="A52" s="163" t="s">
        <v>127</v>
      </c>
      <c r="B52" s="164"/>
      <c r="C52" s="165" t="s">
        <v>128</v>
      </c>
      <c r="D52" s="166"/>
      <c r="E52" s="166"/>
      <c r="F52" s="166"/>
      <c r="G52" s="167"/>
    </row>
    <row r="53" spans="1:11" ht="16.2" thickBot="1" x14ac:dyDescent="0.35">
      <c r="A53" s="52" t="s">
        <v>59</v>
      </c>
      <c r="B53" s="53"/>
      <c r="C53" s="53"/>
      <c r="D53" s="53"/>
      <c r="E53" s="53"/>
      <c r="F53" s="54"/>
      <c r="G53" s="51">
        <f>SUM(G50+G48+G46+G44+G42+G40+G38+G36+G35+G34+G32+G31+G29+G27+G25+G24+G23+G21+G19+G17+G15+G13+G11)</f>
        <v>0</v>
      </c>
    </row>
    <row r="54" spans="1:11" ht="15" thickBot="1" x14ac:dyDescent="0.35">
      <c r="A54" s="50" t="s">
        <v>62</v>
      </c>
      <c r="B54" s="50"/>
      <c r="C54" s="50"/>
      <c r="D54" s="50"/>
      <c r="E54" s="50"/>
      <c r="F54" s="50"/>
      <c r="G54" s="50"/>
    </row>
    <row r="55" spans="1:11" ht="15" thickBot="1" x14ac:dyDescent="0.35">
      <c r="A55" s="41">
        <v>2003</v>
      </c>
      <c r="B55" s="70"/>
      <c r="C55" s="71" t="s">
        <v>63</v>
      </c>
      <c r="D55" s="71"/>
      <c r="E55" s="71"/>
      <c r="F55" s="71"/>
      <c r="G55" s="72"/>
    </row>
    <row r="56" spans="1:11" ht="28.8" x14ac:dyDescent="0.3">
      <c r="A56" s="64" t="s">
        <v>90</v>
      </c>
      <c r="B56" s="64"/>
      <c r="C56" s="65" t="s">
        <v>89</v>
      </c>
      <c r="D56" s="66" t="s">
        <v>10</v>
      </c>
      <c r="E56" s="67" t="s">
        <v>11</v>
      </c>
      <c r="F56" s="68" t="s">
        <v>60</v>
      </c>
      <c r="G56" s="69" t="s">
        <v>61</v>
      </c>
    </row>
    <row r="57" spans="1:11" ht="57.6" x14ac:dyDescent="0.3">
      <c r="A57" s="61" t="s">
        <v>64</v>
      </c>
      <c r="B57" s="61"/>
      <c r="C57" s="28" t="s">
        <v>65</v>
      </c>
      <c r="D57" s="26">
        <v>1</v>
      </c>
      <c r="E57" s="25" t="s">
        <v>66</v>
      </c>
      <c r="F57" s="25"/>
      <c r="G57" s="25">
        <f t="shared" ref="G57:G59" si="1">F57*D57</f>
        <v>0</v>
      </c>
    </row>
    <row r="58" spans="1:11" x14ac:dyDescent="0.3">
      <c r="A58" s="14"/>
      <c r="B58" s="14"/>
      <c r="C58" s="62" t="s">
        <v>67</v>
      </c>
      <c r="D58" s="63">
        <v>8.5</v>
      </c>
      <c r="E58" s="62" t="s">
        <v>68</v>
      </c>
      <c r="F58" s="7"/>
      <c r="G58" s="7"/>
    </row>
    <row r="59" spans="1:11" ht="57.6" x14ac:dyDescent="0.3">
      <c r="A59" s="61" t="s">
        <v>69</v>
      </c>
      <c r="B59" s="61"/>
      <c r="C59" s="28" t="s">
        <v>65</v>
      </c>
      <c r="D59" s="26">
        <v>1</v>
      </c>
      <c r="E59" s="25" t="s">
        <v>66</v>
      </c>
      <c r="F59" s="25"/>
      <c r="G59" s="25">
        <f t="shared" si="1"/>
        <v>0</v>
      </c>
    </row>
    <row r="60" spans="1:11" x14ac:dyDescent="0.3">
      <c r="A60" s="14"/>
      <c r="B60" s="14"/>
      <c r="C60" s="62" t="s">
        <v>70</v>
      </c>
      <c r="D60" s="63">
        <v>5</v>
      </c>
      <c r="E60" s="62" t="s">
        <v>68</v>
      </c>
      <c r="F60" s="7"/>
      <c r="G60" s="7"/>
    </row>
    <row r="61" spans="1:11" x14ac:dyDescent="0.3">
      <c r="A61" s="14"/>
      <c r="B61" s="14"/>
      <c r="C61" s="62" t="s">
        <v>67</v>
      </c>
      <c r="D61" s="63">
        <v>6.75</v>
      </c>
      <c r="E61" s="62" t="s">
        <v>68</v>
      </c>
      <c r="F61" s="7"/>
      <c r="G61" s="7"/>
    </row>
    <row r="62" spans="1:11" ht="57.6" x14ac:dyDescent="0.3">
      <c r="A62" s="61" t="s">
        <v>71</v>
      </c>
      <c r="B62" s="61"/>
      <c r="C62" s="28" t="s">
        <v>65</v>
      </c>
      <c r="D62" s="26">
        <v>1</v>
      </c>
      <c r="E62" s="25" t="s">
        <v>66</v>
      </c>
      <c r="F62" s="25"/>
      <c r="G62" s="25">
        <f t="shared" ref="G62" si="2">F62*D62</f>
        <v>0</v>
      </c>
    </row>
    <row r="63" spans="1:11" x14ac:dyDescent="0.3">
      <c r="A63" s="14"/>
      <c r="B63" s="14"/>
      <c r="C63" s="62" t="s">
        <v>70</v>
      </c>
      <c r="D63" s="63">
        <v>5</v>
      </c>
      <c r="E63" s="62" t="s">
        <v>68</v>
      </c>
      <c r="F63" s="7"/>
      <c r="G63" s="7"/>
    </row>
    <row r="64" spans="1:11" x14ac:dyDescent="0.3">
      <c r="A64" s="14"/>
      <c r="B64" s="14"/>
      <c r="C64" s="62" t="s">
        <v>67</v>
      </c>
      <c r="D64" s="63">
        <v>2.0299999999999998</v>
      </c>
      <c r="E64" s="62" t="s">
        <v>68</v>
      </c>
      <c r="F64" s="7"/>
      <c r="G64" s="7"/>
    </row>
    <row r="65" spans="1:7" ht="57.6" x14ac:dyDescent="0.3">
      <c r="A65" s="61" t="s">
        <v>72</v>
      </c>
      <c r="B65" s="61"/>
      <c r="C65" s="28" t="s">
        <v>65</v>
      </c>
      <c r="D65" s="26">
        <v>1</v>
      </c>
      <c r="E65" s="25" t="s">
        <v>66</v>
      </c>
      <c r="F65" s="25"/>
      <c r="G65" s="25">
        <f t="shared" ref="G65" si="3">F65*D65</f>
        <v>0</v>
      </c>
    </row>
    <row r="66" spans="1:7" x14ac:dyDescent="0.3">
      <c r="A66" s="14"/>
      <c r="B66" s="14"/>
      <c r="C66" s="62" t="s">
        <v>70</v>
      </c>
      <c r="D66" s="63">
        <v>3.65</v>
      </c>
      <c r="E66" s="62" t="s">
        <v>68</v>
      </c>
      <c r="F66" s="7"/>
      <c r="G66" s="7"/>
    </row>
    <row r="67" spans="1:7" x14ac:dyDescent="0.3">
      <c r="A67" s="14"/>
      <c r="B67" s="14"/>
      <c r="C67" s="62" t="s">
        <v>67</v>
      </c>
      <c r="D67" s="63">
        <v>10.95</v>
      </c>
      <c r="E67" s="62" t="s">
        <v>68</v>
      </c>
      <c r="F67" s="7"/>
      <c r="G67" s="7"/>
    </row>
    <row r="68" spans="1:7" ht="43.2" x14ac:dyDescent="0.3">
      <c r="A68" s="61" t="s">
        <v>73</v>
      </c>
      <c r="B68" s="61"/>
      <c r="C68" s="28" t="s">
        <v>74</v>
      </c>
      <c r="D68" s="26">
        <v>1</v>
      </c>
      <c r="E68" s="25" t="s">
        <v>66</v>
      </c>
      <c r="F68" s="25"/>
      <c r="G68" s="25">
        <f t="shared" ref="G68" si="4">F68*D68</f>
        <v>0</v>
      </c>
    </row>
    <row r="69" spans="1:7" x14ac:dyDescent="0.3">
      <c r="A69" s="14"/>
      <c r="B69" s="14"/>
      <c r="C69" s="62" t="s">
        <v>70</v>
      </c>
      <c r="D69" s="63">
        <v>64.02</v>
      </c>
      <c r="E69" s="62" t="s">
        <v>68</v>
      </c>
      <c r="F69" s="7"/>
      <c r="G69" s="7"/>
    </row>
    <row r="70" spans="1:7" x14ac:dyDescent="0.3">
      <c r="A70" s="14"/>
      <c r="B70" s="14"/>
      <c r="C70" s="62" t="s">
        <v>67</v>
      </c>
      <c r="D70" s="63">
        <v>5.82</v>
      </c>
      <c r="E70" s="62" t="s">
        <v>68</v>
      </c>
      <c r="F70" s="7"/>
      <c r="G70" s="7"/>
    </row>
    <row r="71" spans="1:7" ht="28.8" x14ac:dyDescent="0.3">
      <c r="A71" s="61" t="s">
        <v>75</v>
      </c>
      <c r="B71" s="61"/>
      <c r="C71" s="29" t="s">
        <v>76</v>
      </c>
      <c r="D71" s="26">
        <v>1</v>
      </c>
      <c r="E71" s="60" t="s">
        <v>66</v>
      </c>
      <c r="F71" s="25"/>
      <c r="G71" s="25">
        <f t="shared" ref="G71" si="5">F71*D71</f>
        <v>0</v>
      </c>
    </row>
    <row r="72" spans="1:7" x14ac:dyDescent="0.3">
      <c r="A72" s="14"/>
      <c r="B72" s="14"/>
      <c r="C72" s="62" t="s">
        <v>77</v>
      </c>
      <c r="D72" s="63">
        <v>12.21</v>
      </c>
      <c r="E72" s="62" t="s">
        <v>78</v>
      </c>
      <c r="F72" s="7"/>
      <c r="G72" s="7"/>
    </row>
    <row r="73" spans="1:7" x14ac:dyDescent="0.3">
      <c r="A73" s="14"/>
      <c r="B73" s="14"/>
      <c r="C73" s="62" t="s">
        <v>79</v>
      </c>
      <c r="D73" s="63">
        <v>29</v>
      </c>
      <c r="E73" s="62" t="s">
        <v>68</v>
      </c>
      <c r="F73" s="7"/>
      <c r="G73" s="7"/>
    </row>
    <row r="74" spans="1:7" ht="28.8" x14ac:dyDescent="0.3">
      <c r="A74" s="61" t="s">
        <v>80</v>
      </c>
      <c r="B74" s="61"/>
      <c r="C74" s="28" t="s">
        <v>76</v>
      </c>
      <c r="D74" s="26">
        <v>1</v>
      </c>
      <c r="E74" s="60" t="s">
        <v>66</v>
      </c>
      <c r="F74" s="25"/>
      <c r="G74" s="25">
        <f t="shared" ref="G74" si="6">F74*D74</f>
        <v>0</v>
      </c>
    </row>
    <row r="75" spans="1:7" x14ac:dyDescent="0.3">
      <c r="A75" s="14"/>
      <c r="B75" s="14"/>
      <c r="C75" s="62" t="s">
        <v>77</v>
      </c>
      <c r="D75" s="63">
        <v>3.56</v>
      </c>
      <c r="E75" s="62" t="s">
        <v>78</v>
      </c>
      <c r="F75" s="7"/>
      <c r="G75" s="7"/>
    </row>
    <row r="76" spans="1:7" x14ac:dyDescent="0.3">
      <c r="A76" s="61" t="s">
        <v>81</v>
      </c>
      <c r="B76" s="61"/>
      <c r="C76" s="29" t="s">
        <v>82</v>
      </c>
      <c r="D76" s="26">
        <v>1</v>
      </c>
      <c r="E76" s="60" t="s">
        <v>66</v>
      </c>
      <c r="F76" s="25"/>
      <c r="G76" s="25">
        <f t="shared" ref="G76" si="7">F76*D76</f>
        <v>0</v>
      </c>
    </row>
    <row r="77" spans="1:7" x14ac:dyDescent="0.3">
      <c r="A77" s="14"/>
      <c r="B77" s="14"/>
      <c r="C77" s="62" t="s">
        <v>83</v>
      </c>
      <c r="D77" s="63">
        <v>38.799999999999997</v>
      </c>
      <c r="E77" s="62" t="s">
        <v>78</v>
      </c>
      <c r="F77" s="7"/>
      <c r="G77" s="7"/>
    </row>
    <row r="78" spans="1:7" x14ac:dyDescent="0.3">
      <c r="A78" s="61" t="s">
        <v>84</v>
      </c>
      <c r="B78" s="61"/>
      <c r="C78" s="28" t="s">
        <v>85</v>
      </c>
      <c r="D78" s="26">
        <v>1</v>
      </c>
      <c r="E78" s="60" t="s">
        <v>66</v>
      </c>
      <c r="F78" s="25"/>
      <c r="G78" s="25">
        <f t="shared" ref="G78" si="8">F78*D78</f>
        <v>0</v>
      </c>
    </row>
    <row r="79" spans="1:7" ht="28.8" x14ac:dyDescent="0.3">
      <c r="A79" s="14"/>
      <c r="B79" s="14"/>
      <c r="C79" s="13" t="s">
        <v>86</v>
      </c>
      <c r="D79" s="63">
        <v>15</v>
      </c>
      <c r="E79" s="62" t="s">
        <v>78</v>
      </c>
      <c r="F79" s="7"/>
      <c r="G79" s="7"/>
    </row>
    <row r="80" spans="1:7" ht="29.4" thickBot="1" x14ac:dyDescent="0.35">
      <c r="A80" s="61" t="s">
        <v>87</v>
      </c>
      <c r="B80" s="61"/>
      <c r="C80" s="28" t="s">
        <v>88</v>
      </c>
      <c r="D80" s="26">
        <v>6.85</v>
      </c>
      <c r="E80" s="60" t="s">
        <v>78</v>
      </c>
      <c r="F80" s="25"/>
      <c r="G80" s="25">
        <f t="shared" ref="G80" si="9">F80*D80</f>
        <v>0</v>
      </c>
    </row>
    <row r="81" spans="1:11" s="74" customFormat="1" ht="16.2" thickBot="1" x14ac:dyDescent="0.35">
      <c r="A81" s="163" t="s">
        <v>127</v>
      </c>
      <c r="B81" s="164"/>
      <c r="C81" s="165" t="s">
        <v>128</v>
      </c>
      <c r="D81" s="166"/>
      <c r="E81" s="166"/>
      <c r="F81" s="166"/>
      <c r="G81" s="167"/>
    </row>
    <row r="82" spans="1:11" ht="16.2" thickBot="1" x14ac:dyDescent="0.35">
      <c r="A82" s="52" t="s">
        <v>59</v>
      </c>
      <c r="B82" s="53"/>
      <c r="C82" s="53"/>
      <c r="D82" s="53"/>
      <c r="E82" s="53"/>
      <c r="F82" s="54"/>
      <c r="G82" s="51">
        <f>SUM(G80+G78+G76+G74+G71+G68+G65+G62+G59+G57)</f>
        <v>0</v>
      </c>
    </row>
    <row r="83" spans="1:11" x14ac:dyDescent="0.3">
      <c r="A83" s="83" t="s">
        <v>91</v>
      </c>
      <c r="B83" s="84"/>
      <c r="C83" s="81" t="s">
        <v>92</v>
      </c>
      <c r="D83" s="81"/>
      <c r="E83" s="81"/>
      <c r="F83" s="81"/>
      <c r="G83" s="85"/>
    </row>
    <row r="84" spans="1:11" ht="57.6" x14ac:dyDescent="0.3">
      <c r="A84" s="61" t="s">
        <v>93</v>
      </c>
      <c r="B84" s="61"/>
      <c r="C84" s="28" t="s">
        <v>94</v>
      </c>
      <c r="D84" s="26">
        <v>1</v>
      </c>
      <c r="E84" s="60" t="s">
        <v>66</v>
      </c>
      <c r="F84" s="25"/>
      <c r="G84" s="113">
        <f t="shared" ref="G84" si="10">F84*D84</f>
        <v>0</v>
      </c>
      <c r="H84" s="82">
        <v>69.133099999999985</v>
      </c>
      <c r="I84" s="75" t="s">
        <v>102</v>
      </c>
      <c r="K84" t="s">
        <v>123</v>
      </c>
    </row>
    <row r="85" spans="1:11" x14ac:dyDescent="0.3">
      <c r="A85" s="88"/>
      <c r="B85" s="89"/>
      <c r="C85" s="108" t="s">
        <v>95</v>
      </c>
      <c r="D85" s="115">
        <v>7.8</v>
      </c>
      <c r="E85" s="108" t="s">
        <v>68</v>
      </c>
      <c r="F85" s="117"/>
      <c r="G85" s="104"/>
      <c r="H85" s="73">
        <v>18.72</v>
      </c>
      <c r="I85" s="55" t="s">
        <v>102</v>
      </c>
    </row>
    <row r="86" spans="1:11" x14ac:dyDescent="0.3">
      <c r="A86" s="88"/>
      <c r="B86" s="89"/>
      <c r="C86" s="108" t="s">
        <v>96</v>
      </c>
      <c r="D86" s="115">
        <v>3.93</v>
      </c>
      <c r="E86" s="108" t="s">
        <v>68</v>
      </c>
      <c r="F86" s="117"/>
      <c r="G86" s="104"/>
      <c r="H86" s="73">
        <v>7.5456000000000003</v>
      </c>
      <c r="I86" s="55" t="s">
        <v>102</v>
      </c>
    </row>
    <row r="87" spans="1:11" x14ac:dyDescent="0.3">
      <c r="A87" s="88"/>
      <c r="B87" s="89"/>
      <c r="C87" s="108" t="s">
        <v>97</v>
      </c>
      <c r="D87" s="115">
        <v>20.149999999999999</v>
      </c>
      <c r="E87" s="108" t="s">
        <v>68</v>
      </c>
      <c r="F87" s="117"/>
      <c r="G87" s="104"/>
      <c r="H87" s="56">
        <v>36.471499999999999</v>
      </c>
      <c r="I87" s="55" t="s">
        <v>102</v>
      </c>
    </row>
    <row r="88" spans="1:11" x14ac:dyDescent="0.3">
      <c r="A88" s="88"/>
      <c r="B88" s="89"/>
      <c r="C88" s="108" t="s">
        <v>98</v>
      </c>
      <c r="D88" s="115">
        <v>3.33</v>
      </c>
      <c r="E88" s="108" t="s">
        <v>68</v>
      </c>
      <c r="F88" s="117"/>
      <c r="G88" s="104"/>
      <c r="H88" s="56">
        <v>2.3976000000000002</v>
      </c>
      <c r="I88" s="55" t="s">
        <v>102</v>
      </c>
    </row>
    <row r="89" spans="1:11" x14ac:dyDescent="0.3">
      <c r="A89" s="88"/>
      <c r="B89" s="89"/>
      <c r="C89" s="108" t="s">
        <v>99</v>
      </c>
      <c r="D89" s="115">
        <v>0.84</v>
      </c>
      <c r="E89" s="108" t="s">
        <v>68</v>
      </c>
      <c r="F89" s="117"/>
      <c r="G89" s="104"/>
      <c r="H89" s="56">
        <v>0.80639999999999989</v>
      </c>
      <c r="I89" s="55" t="s">
        <v>102</v>
      </c>
    </row>
    <row r="90" spans="1:11" x14ac:dyDescent="0.3">
      <c r="A90" s="88"/>
      <c r="B90" s="89"/>
      <c r="C90" s="108" t="s">
        <v>100</v>
      </c>
      <c r="D90" s="115">
        <v>0.5</v>
      </c>
      <c r="E90" s="108" t="s">
        <v>68</v>
      </c>
      <c r="F90" s="117"/>
      <c r="G90" s="104"/>
      <c r="H90" s="56">
        <v>0.72</v>
      </c>
      <c r="I90" s="55" t="s">
        <v>102</v>
      </c>
    </row>
    <row r="91" spans="1:11" x14ac:dyDescent="0.3">
      <c r="A91" s="90"/>
      <c r="B91" s="91"/>
      <c r="C91" s="86" t="s">
        <v>101</v>
      </c>
      <c r="D91" s="87">
        <v>1.03</v>
      </c>
      <c r="E91" s="86" t="s">
        <v>68</v>
      </c>
      <c r="F91" s="76"/>
      <c r="G91" s="105"/>
      <c r="H91" s="56">
        <v>2.472</v>
      </c>
      <c r="I91" s="55" t="s">
        <v>102</v>
      </c>
    </row>
    <row r="92" spans="1:11" ht="57.6" x14ac:dyDescent="0.3">
      <c r="A92" s="24" t="s">
        <v>103</v>
      </c>
      <c r="B92" s="24"/>
      <c r="C92" s="28" t="s">
        <v>94</v>
      </c>
      <c r="D92" s="26">
        <v>1</v>
      </c>
      <c r="E92" s="60" t="s">
        <v>66</v>
      </c>
      <c r="F92" s="25"/>
      <c r="G92" s="113">
        <f t="shared" ref="G92" si="11">F92*D92</f>
        <v>0</v>
      </c>
      <c r="H92" s="78">
        <v>62.89</v>
      </c>
      <c r="I92" s="75" t="s">
        <v>102</v>
      </c>
    </row>
    <row r="93" spans="1:11" x14ac:dyDescent="0.3">
      <c r="A93" s="94"/>
      <c r="B93" s="95"/>
      <c r="C93" s="109" t="s">
        <v>95</v>
      </c>
      <c r="D93" s="116">
        <v>7.91</v>
      </c>
      <c r="E93" s="109" t="s">
        <v>68</v>
      </c>
      <c r="F93" s="47"/>
      <c r="G93" s="106"/>
      <c r="H93" s="96">
        <v>18.983999999999998</v>
      </c>
      <c r="I93" s="92" t="s">
        <v>102</v>
      </c>
    </row>
    <row r="94" spans="1:11" x14ac:dyDescent="0.3">
      <c r="A94" s="88"/>
      <c r="B94" s="89"/>
      <c r="C94" s="108" t="s">
        <v>97</v>
      </c>
      <c r="D94" s="115">
        <v>19.48</v>
      </c>
      <c r="E94" s="108" t="s">
        <v>68</v>
      </c>
      <c r="F94" s="117"/>
      <c r="G94" s="104"/>
      <c r="H94" s="93">
        <v>35.258800000000001</v>
      </c>
      <c r="I94" s="92" t="s">
        <v>102</v>
      </c>
    </row>
    <row r="95" spans="1:11" x14ac:dyDescent="0.3">
      <c r="A95" s="88"/>
      <c r="B95" s="89"/>
      <c r="C95" s="108" t="s">
        <v>98</v>
      </c>
      <c r="D95" s="115">
        <v>2.79</v>
      </c>
      <c r="E95" s="108" t="s">
        <v>68</v>
      </c>
      <c r="F95" s="117"/>
      <c r="G95" s="104"/>
      <c r="H95" s="93">
        <v>2.0087999999999999</v>
      </c>
      <c r="I95" s="92" t="s">
        <v>102</v>
      </c>
    </row>
    <row r="96" spans="1:11" x14ac:dyDescent="0.3">
      <c r="A96" s="88"/>
      <c r="B96" s="89"/>
      <c r="C96" s="108" t="s">
        <v>99</v>
      </c>
      <c r="D96" s="115">
        <v>0.84</v>
      </c>
      <c r="E96" s="108" t="s">
        <v>68</v>
      </c>
      <c r="F96" s="117"/>
      <c r="G96" s="104"/>
      <c r="H96" s="93">
        <v>0.80639999999999989</v>
      </c>
      <c r="I96" s="92" t="s">
        <v>102</v>
      </c>
    </row>
    <row r="97" spans="1:9" x14ac:dyDescent="0.3">
      <c r="A97" s="90"/>
      <c r="B97" s="91"/>
      <c r="C97" s="86" t="s">
        <v>101</v>
      </c>
      <c r="D97" s="87">
        <v>2.4300000000000002</v>
      </c>
      <c r="E97" s="86" t="s">
        <v>68</v>
      </c>
      <c r="F97" s="76"/>
      <c r="G97" s="105"/>
      <c r="H97" s="93">
        <v>5.8319999999999999</v>
      </c>
      <c r="I97" s="92" t="s">
        <v>102</v>
      </c>
    </row>
    <row r="98" spans="1:9" ht="57.6" x14ac:dyDescent="0.3">
      <c r="A98" s="100" t="s">
        <v>104</v>
      </c>
      <c r="B98" s="101"/>
      <c r="C98" s="28" t="s">
        <v>105</v>
      </c>
      <c r="D98" s="26">
        <v>1</v>
      </c>
      <c r="E98" s="60" t="s">
        <v>66</v>
      </c>
      <c r="F98" s="25"/>
      <c r="G98" s="113">
        <f t="shared" ref="G98" si="12">F98*D98</f>
        <v>0</v>
      </c>
      <c r="H98" s="78">
        <v>69.133099999999985</v>
      </c>
      <c r="I98" s="75" t="s">
        <v>102</v>
      </c>
    </row>
    <row r="99" spans="1:9" x14ac:dyDescent="0.3">
      <c r="A99" s="94"/>
      <c r="B99" s="95"/>
      <c r="C99" s="109" t="s">
        <v>95</v>
      </c>
      <c r="D99" s="116">
        <v>7.8</v>
      </c>
      <c r="E99" s="109" t="s">
        <v>68</v>
      </c>
      <c r="F99" s="47"/>
      <c r="G99" s="106"/>
      <c r="H99" s="80">
        <v>18.72</v>
      </c>
      <c r="I99" s="77" t="s">
        <v>102</v>
      </c>
    </row>
    <row r="100" spans="1:9" x14ac:dyDescent="0.3">
      <c r="A100" s="88"/>
      <c r="B100" s="89"/>
      <c r="C100" s="108" t="s">
        <v>96</v>
      </c>
      <c r="D100" s="115">
        <v>3.93</v>
      </c>
      <c r="E100" s="108" t="s">
        <v>68</v>
      </c>
      <c r="F100" s="117"/>
      <c r="G100" s="104"/>
      <c r="H100" s="80">
        <v>7.5456000000000003</v>
      </c>
      <c r="I100" s="77" t="s">
        <v>102</v>
      </c>
    </row>
    <row r="101" spans="1:9" x14ac:dyDescent="0.3">
      <c r="A101" s="88"/>
      <c r="B101" s="89"/>
      <c r="C101" s="108" t="s">
        <v>97</v>
      </c>
      <c r="D101" s="115">
        <v>20.149999999999999</v>
      </c>
      <c r="E101" s="108" t="s">
        <v>68</v>
      </c>
      <c r="F101" s="117"/>
      <c r="G101" s="104"/>
      <c r="H101" s="79">
        <v>36.471499999999999</v>
      </c>
      <c r="I101" s="77" t="s">
        <v>102</v>
      </c>
    </row>
    <row r="102" spans="1:9" x14ac:dyDescent="0.3">
      <c r="A102" s="88"/>
      <c r="B102" s="89"/>
      <c r="C102" s="108" t="s">
        <v>98</v>
      </c>
      <c r="D102" s="115">
        <v>3.33</v>
      </c>
      <c r="E102" s="108" t="s">
        <v>68</v>
      </c>
      <c r="F102" s="117"/>
      <c r="G102" s="104"/>
      <c r="H102" s="79">
        <v>2.3976000000000002</v>
      </c>
      <c r="I102" s="77" t="s">
        <v>102</v>
      </c>
    </row>
    <row r="103" spans="1:9" x14ac:dyDescent="0.3">
      <c r="A103" s="88"/>
      <c r="B103" s="89"/>
      <c r="C103" s="108" t="s">
        <v>99</v>
      </c>
      <c r="D103" s="115">
        <v>0.84</v>
      </c>
      <c r="E103" s="108" t="s">
        <v>68</v>
      </c>
      <c r="F103" s="117"/>
      <c r="G103" s="104"/>
      <c r="H103" s="79">
        <v>0.80639999999999989</v>
      </c>
      <c r="I103" s="77" t="s">
        <v>102</v>
      </c>
    </row>
    <row r="104" spans="1:9" x14ac:dyDescent="0.3">
      <c r="A104" s="88"/>
      <c r="B104" s="89"/>
      <c r="C104" s="108" t="s">
        <v>100</v>
      </c>
      <c r="D104" s="115">
        <v>0.5</v>
      </c>
      <c r="E104" s="108" t="s">
        <v>68</v>
      </c>
      <c r="F104" s="117"/>
      <c r="G104" s="104"/>
      <c r="H104" s="79">
        <v>0.72</v>
      </c>
      <c r="I104" s="77" t="s">
        <v>102</v>
      </c>
    </row>
    <row r="105" spans="1:9" x14ac:dyDescent="0.3">
      <c r="A105" s="90"/>
      <c r="B105" s="91"/>
      <c r="C105" s="86" t="s">
        <v>101</v>
      </c>
      <c r="D105" s="87">
        <v>1.03</v>
      </c>
      <c r="E105" s="86" t="s">
        <v>68</v>
      </c>
      <c r="F105" s="76"/>
      <c r="G105" s="105"/>
      <c r="H105" s="79">
        <v>2.472</v>
      </c>
      <c r="I105" s="77" t="s">
        <v>102</v>
      </c>
    </row>
    <row r="106" spans="1:9" ht="43.2" x14ac:dyDescent="0.3">
      <c r="A106" s="100" t="s">
        <v>106</v>
      </c>
      <c r="B106" s="101"/>
      <c r="C106" s="29" t="s">
        <v>107</v>
      </c>
      <c r="D106" s="26">
        <f>SUM(D107:D109)</f>
        <v>6.53</v>
      </c>
      <c r="E106" s="25" t="s">
        <v>78</v>
      </c>
      <c r="F106" s="25"/>
      <c r="G106" s="113">
        <f t="shared" ref="G106" si="13">F106*D106</f>
        <v>0</v>
      </c>
    </row>
    <row r="107" spans="1:9" ht="28.8" x14ac:dyDescent="0.3">
      <c r="A107" s="94"/>
      <c r="B107" s="95"/>
      <c r="C107" s="110" t="s">
        <v>108</v>
      </c>
      <c r="D107" s="116">
        <v>1.62</v>
      </c>
      <c r="E107" s="109" t="s">
        <v>78</v>
      </c>
      <c r="F107" s="47"/>
      <c r="G107" s="106"/>
    </row>
    <row r="108" spans="1:9" ht="43.2" x14ac:dyDescent="0.3">
      <c r="A108" s="88"/>
      <c r="B108" s="89"/>
      <c r="C108" s="111" t="s">
        <v>109</v>
      </c>
      <c r="D108" s="115">
        <v>3.29</v>
      </c>
      <c r="E108" s="108" t="s">
        <v>78</v>
      </c>
      <c r="F108" s="117"/>
      <c r="G108" s="104"/>
    </row>
    <row r="109" spans="1:9" ht="28.8" x14ac:dyDescent="0.3">
      <c r="A109" s="90"/>
      <c r="B109" s="91"/>
      <c r="C109" s="112" t="s">
        <v>110</v>
      </c>
      <c r="D109" s="87">
        <v>1.62</v>
      </c>
      <c r="E109" s="86" t="s">
        <v>78</v>
      </c>
      <c r="F109" s="76"/>
      <c r="G109" s="105"/>
    </row>
    <row r="110" spans="1:9" x14ac:dyDescent="0.3">
      <c r="A110" s="102" t="s">
        <v>111</v>
      </c>
      <c r="B110" s="103"/>
      <c r="C110" s="60" t="s">
        <v>112</v>
      </c>
      <c r="D110" s="26">
        <f>SUM(D111:D112)</f>
        <v>1.3959999999999999</v>
      </c>
      <c r="E110" s="25" t="s">
        <v>78</v>
      </c>
      <c r="F110" s="25"/>
      <c r="G110" s="113">
        <f t="shared" ref="G110" si="14">F110*D110</f>
        <v>0</v>
      </c>
    </row>
    <row r="111" spans="1:9" x14ac:dyDescent="0.3">
      <c r="A111" s="94"/>
      <c r="B111" s="95"/>
      <c r="C111" s="109" t="s">
        <v>113</v>
      </c>
      <c r="D111" s="116">
        <v>0.69799999999999995</v>
      </c>
      <c r="E111" s="109" t="s">
        <v>78</v>
      </c>
      <c r="F111" s="47"/>
      <c r="G111" s="106"/>
    </row>
    <row r="112" spans="1:9" x14ac:dyDescent="0.3">
      <c r="A112" s="90"/>
      <c r="B112" s="91"/>
      <c r="C112" s="86" t="s">
        <v>113</v>
      </c>
      <c r="D112" s="87">
        <v>0.69799999999999995</v>
      </c>
      <c r="E112" s="86" t="s">
        <v>78</v>
      </c>
      <c r="F112" s="76"/>
      <c r="G112" s="105"/>
    </row>
    <row r="113" spans="1:7" ht="28.8" x14ac:dyDescent="0.3">
      <c r="A113" s="100" t="s">
        <v>114</v>
      </c>
      <c r="B113" s="101"/>
      <c r="C113" s="28" t="s">
        <v>119</v>
      </c>
      <c r="D113" s="26">
        <f>SUM(D114:D117)</f>
        <v>9.8519999999999985</v>
      </c>
      <c r="E113" s="25" t="s">
        <v>78</v>
      </c>
      <c r="F113" s="25"/>
      <c r="G113" s="113">
        <f t="shared" ref="G113" si="15">F113*D113</f>
        <v>0</v>
      </c>
    </row>
    <row r="114" spans="1:7" x14ac:dyDescent="0.3">
      <c r="A114" s="94"/>
      <c r="B114" s="95"/>
      <c r="C114" s="109" t="s">
        <v>115</v>
      </c>
      <c r="D114" s="116">
        <v>2.1619999999999999</v>
      </c>
      <c r="E114" s="109" t="s">
        <v>78</v>
      </c>
      <c r="F114" s="47"/>
      <c r="G114" s="106"/>
    </row>
    <row r="115" spans="1:7" ht="28.8" x14ac:dyDescent="0.3">
      <c r="A115" s="88"/>
      <c r="B115" s="89"/>
      <c r="C115" s="111" t="s">
        <v>116</v>
      </c>
      <c r="D115" s="115">
        <f>2.688*2</f>
        <v>5.3760000000000003</v>
      </c>
      <c r="E115" s="108" t="s">
        <v>78</v>
      </c>
      <c r="F115" s="117"/>
      <c r="G115" s="104"/>
    </row>
    <row r="116" spans="1:7" x14ac:dyDescent="0.3">
      <c r="A116" s="88"/>
      <c r="B116" s="89"/>
      <c r="C116" s="108" t="s">
        <v>117</v>
      </c>
      <c r="D116" s="115">
        <v>2.1619999999999999</v>
      </c>
      <c r="E116" s="108" t="s">
        <v>78</v>
      </c>
      <c r="F116" s="117"/>
      <c r="G116" s="104"/>
    </row>
    <row r="117" spans="1:7" ht="28.8" x14ac:dyDescent="0.3">
      <c r="A117" s="90"/>
      <c r="B117" s="91"/>
      <c r="C117" s="112" t="s">
        <v>118</v>
      </c>
      <c r="D117" s="87">
        <f>2*0.076</f>
        <v>0.152</v>
      </c>
      <c r="E117" s="86" t="s">
        <v>78</v>
      </c>
      <c r="F117" s="76"/>
      <c r="G117" s="105"/>
    </row>
    <row r="118" spans="1:7" ht="43.2" x14ac:dyDescent="0.3">
      <c r="A118" s="100" t="s">
        <v>120</v>
      </c>
      <c r="B118" s="101"/>
      <c r="C118" s="28" t="s">
        <v>121</v>
      </c>
      <c r="D118" s="26">
        <v>2.6280000000000001</v>
      </c>
      <c r="E118" s="25" t="s">
        <v>78</v>
      </c>
      <c r="F118" s="25"/>
      <c r="G118" s="113">
        <f t="shared" ref="G118" si="16">F118*D118</f>
        <v>0</v>
      </c>
    </row>
    <row r="119" spans="1:7" ht="28.8" x14ac:dyDescent="0.3">
      <c r="A119" s="97"/>
      <c r="B119" s="11"/>
      <c r="C119" s="13" t="s">
        <v>83</v>
      </c>
      <c r="D119" s="78"/>
      <c r="E119" s="75"/>
      <c r="F119" s="75"/>
      <c r="G119" s="107"/>
    </row>
    <row r="120" spans="1:7" ht="43.2" x14ac:dyDescent="0.3">
      <c r="A120" s="98" t="s">
        <v>122</v>
      </c>
      <c r="B120" s="99"/>
      <c r="C120" s="57" t="s">
        <v>121</v>
      </c>
      <c r="D120" s="58">
        <v>2.6280000000000001</v>
      </c>
      <c r="E120" s="59" t="s">
        <v>78</v>
      </c>
      <c r="F120" s="59"/>
      <c r="G120" s="114">
        <f t="shared" ref="G120" si="17">F120*D120</f>
        <v>0</v>
      </c>
    </row>
    <row r="121" spans="1:7" ht="29.4" thickBot="1" x14ac:dyDescent="0.35">
      <c r="A121" s="97"/>
      <c r="B121" s="11"/>
      <c r="C121" s="13" t="s">
        <v>83</v>
      </c>
      <c r="D121" s="78"/>
      <c r="E121" s="75"/>
      <c r="F121" s="75"/>
      <c r="G121" s="107"/>
    </row>
    <row r="122" spans="1:7" s="74" customFormat="1" ht="16.2" thickBot="1" x14ac:dyDescent="0.35">
      <c r="A122" s="163" t="s">
        <v>127</v>
      </c>
      <c r="B122" s="164"/>
      <c r="C122" s="165" t="s">
        <v>128</v>
      </c>
      <c r="D122" s="166"/>
      <c r="E122" s="166"/>
      <c r="F122" s="166"/>
      <c r="G122" s="167"/>
    </row>
    <row r="123" spans="1:7" ht="16.2" thickBot="1" x14ac:dyDescent="0.35">
      <c r="A123" s="52" t="s">
        <v>59</v>
      </c>
      <c r="B123" s="53"/>
      <c r="C123" s="53"/>
      <c r="D123" s="53"/>
      <c r="E123" s="53"/>
      <c r="F123" s="54"/>
      <c r="G123" s="51">
        <f>SUM(G120+G118+G113+G110+G106+G98+G92+G84)</f>
        <v>0</v>
      </c>
    </row>
    <row r="124" spans="1:7" ht="15" thickBot="1" x14ac:dyDescent="0.35">
      <c r="A124" s="49"/>
      <c r="B124" s="49"/>
    </row>
    <row r="125" spans="1:7" ht="15.6" x14ac:dyDescent="0.3">
      <c r="A125" s="12" t="s">
        <v>59</v>
      </c>
      <c r="B125" s="126"/>
      <c r="C125" s="126"/>
      <c r="D125" s="126"/>
      <c r="E125" s="127">
        <v>0</v>
      </c>
      <c r="F125" s="127"/>
      <c r="G125" s="128"/>
    </row>
    <row r="126" spans="1:7" ht="15.6" x14ac:dyDescent="0.3">
      <c r="A126" s="124" t="s">
        <v>124</v>
      </c>
      <c r="B126" s="15"/>
      <c r="C126" s="15"/>
      <c r="D126" s="15"/>
      <c r="E126" s="125">
        <f>E125*1.2</f>
        <v>0</v>
      </c>
      <c r="F126" s="125"/>
      <c r="G126" s="129"/>
    </row>
    <row r="127" spans="1:7" ht="16.2" thickBot="1" x14ac:dyDescent="0.35">
      <c r="A127" s="130" t="s">
        <v>125</v>
      </c>
      <c r="B127" s="131"/>
      <c r="C127" s="131"/>
      <c r="D127" s="132"/>
      <c r="E127" s="133">
        <f>SUM(E125:G126)</f>
        <v>0</v>
      </c>
      <c r="F127" s="133"/>
      <c r="G127" s="134"/>
    </row>
    <row r="128" spans="1:7" ht="14.4" customHeight="1" x14ac:dyDescent="0.3">
      <c r="A128" s="122" t="s">
        <v>126</v>
      </c>
      <c r="B128" s="138"/>
      <c r="C128" s="135"/>
      <c r="D128" s="135"/>
      <c r="E128" s="135"/>
      <c r="F128" s="135"/>
      <c r="G128" s="118"/>
    </row>
    <row r="129" spans="1:7" ht="14.4" customHeight="1" x14ac:dyDescent="0.3">
      <c r="A129" s="123"/>
      <c r="B129" s="139"/>
      <c r="C129" s="121"/>
      <c r="D129" s="121"/>
      <c r="E129" s="121"/>
      <c r="F129" s="121"/>
      <c r="G129" s="119"/>
    </row>
    <row r="130" spans="1:7" ht="14.4" customHeight="1" x14ac:dyDescent="0.3">
      <c r="A130" s="123"/>
      <c r="B130" s="139"/>
      <c r="C130" s="121"/>
      <c r="D130" s="121"/>
      <c r="E130" s="121"/>
      <c r="F130" s="121"/>
      <c r="G130" s="119"/>
    </row>
    <row r="131" spans="1:7" ht="14.4" customHeight="1" x14ac:dyDescent="0.3">
      <c r="A131" s="123"/>
      <c r="B131" s="139"/>
      <c r="C131" s="121"/>
      <c r="D131" s="121"/>
      <c r="E131" s="121"/>
      <c r="F131" s="121"/>
      <c r="G131" s="119"/>
    </row>
    <row r="132" spans="1:7" ht="15" customHeight="1" thickBot="1" x14ac:dyDescent="0.35">
      <c r="A132" s="136"/>
      <c r="B132" s="140"/>
      <c r="C132" s="137"/>
      <c r="D132" s="137"/>
      <c r="E132" s="137"/>
      <c r="F132" s="137"/>
      <c r="G132" s="120"/>
    </row>
  </sheetData>
  <mergeCells count="119">
    <mergeCell ref="E125:G125"/>
    <mergeCell ref="E126:G126"/>
    <mergeCell ref="E127:G127"/>
    <mergeCell ref="A127:D127"/>
    <mergeCell ref="A1:G2"/>
    <mergeCell ref="D3:G3"/>
    <mergeCell ref="D4:G4"/>
    <mergeCell ref="D5:G5"/>
    <mergeCell ref="D6:G6"/>
    <mergeCell ref="D7:G7"/>
    <mergeCell ref="C52:G52"/>
    <mergeCell ref="A81:B81"/>
    <mergeCell ref="C81:G81"/>
    <mergeCell ref="A122:B122"/>
    <mergeCell ref="C122:G122"/>
    <mergeCell ref="A123:F123"/>
    <mergeCell ref="A124:B124"/>
    <mergeCell ref="A128:B132"/>
    <mergeCell ref="C128:G132"/>
    <mergeCell ref="A125:D125"/>
    <mergeCell ref="A126:D126"/>
    <mergeCell ref="A121:B121"/>
    <mergeCell ref="A120:B120"/>
    <mergeCell ref="A118:B118"/>
    <mergeCell ref="A113:B113"/>
    <mergeCell ref="A110:B110"/>
    <mergeCell ref="A119:B119"/>
    <mergeCell ref="A93:B97"/>
    <mergeCell ref="A99:B105"/>
    <mergeCell ref="A107:B109"/>
    <mergeCell ref="A111:B112"/>
    <mergeCell ref="A114:B117"/>
    <mergeCell ref="A106:B106"/>
    <mergeCell ref="A98:B98"/>
    <mergeCell ref="A55:B55"/>
    <mergeCell ref="C55:G55"/>
    <mergeCell ref="A82:F82"/>
    <mergeCell ref="A92:B92"/>
    <mergeCell ref="C83:G83"/>
    <mergeCell ref="A85:B91"/>
    <mergeCell ref="A80:B80"/>
    <mergeCell ref="A83:B83"/>
    <mergeCell ref="A84:B84"/>
    <mergeCell ref="A57:B57"/>
    <mergeCell ref="A56:B56"/>
    <mergeCell ref="A76:B76"/>
    <mergeCell ref="A77:B77"/>
    <mergeCell ref="A78:B78"/>
    <mergeCell ref="A79:B79"/>
    <mergeCell ref="A73:B73"/>
    <mergeCell ref="A74:B74"/>
    <mergeCell ref="A75:B75"/>
    <mergeCell ref="A60:B60"/>
    <mergeCell ref="A59:B59"/>
    <mergeCell ref="A58:B58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54:G54"/>
    <mergeCell ref="A51:B51"/>
    <mergeCell ref="A52:B52"/>
    <mergeCell ref="A53:F53"/>
    <mergeCell ref="A9:G9"/>
    <mergeCell ref="A44:B44"/>
    <mergeCell ref="A45:B45"/>
    <mergeCell ref="A46:B46"/>
    <mergeCell ref="A47:B47"/>
    <mergeCell ref="A48:B48"/>
    <mergeCell ref="A49:B49"/>
    <mergeCell ref="A50:B50"/>
    <mergeCell ref="A38:B38"/>
    <mergeCell ref="A39:B39"/>
    <mergeCell ref="A40:B40"/>
    <mergeCell ref="A41:B41"/>
    <mergeCell ref="A42:B42"/>
    <mergeCell ref="A43:B43"/>
    <mergeCell ref="A32:B32"/>
    <mergeCell ref="A33:B33"/>
    <mergeCell ref="A34:B34"/>
    <mergeCell ref="A35:B35"/>
    <mergeCell ref="A36:B36"/>
    <mergeCell ref="A37:B37"/>
    <mergeCell ref="A27:B27"/>
    <mergeCell ref="A28:B28"/>
    <mergeCell ref="A29:B29"/>
    <mergeCell ref="A30:B30"/>
    <mergeCell ref="A31:B31"/>
    <mergeCell ref="A21:B21"/>
    <mergeCell ref="A22:B22"/>
    <mergeCell ref="A23:B23"/>
    <mergeCell ref="A24:B24"/>
    <mergeCell ref="A25:B25"/>
    <mergeCell ref="A26:B26"/>
    <mergeCell ref="A15:B15"/>
    <mergeCell ref="A17:B17"/>
    <mergeCell ref="A16:B16"/>
    <mergeCell ref="A18:B18"/>
    <mergeCell ref="A19:B19"/>
    <mergeCell ref="A20:B20"/>
    <mergeCell ref="A11:B11"/>
    <mergeCell ref="A12:B12"/>
    <mergeCell ref="A13:B13"/>
    <mergeCell ref="A10:B10"/>
    <mergeCell ref="A14:B14"/>
    <mergeCell ref="A3:A8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 PROFIT PB</dc:creator>
  <cp:lastModifiedBy>MP PROFIT PB</cp:lastModifiedBy>
  <dcterms:created xsi:type="dcterms:W3CDTF">2024-10-03T06:13:17Z</dcterms:created>
  <dcterms:modified xsi:type="dcterms:W3CDTF">2024-10-03T08:19:57Z</dcterms:modified>
</cp:coreProperties>
</file>